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00009614\Desktop\Coal_Office_Working_WEF_22.07.2024\Coal_Company\MCL\Area_Wise_Rate\"/>
    </mc:Choice>
  </mc:AlternateContent>
  <xr:revisionPtr revIDLastSave="0" documentId="13_ncr:1_{99660A95-C2F0-498C-95C8-404F98D7CC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-23" sheetId="4" r:id="rId1"/>
    <sheet name="2023-24" sheetId="5" r:id="rId2"/>
    <sheet name="2024-25" sheetId="7" r:id="rId3"/>
  </sheets>
  <definedNames>
    <definedName name="_xlnm._FilterDatabase" localSheetId="1" hidden="1">'2023-24'!$A$4:$S$29</definedName>
    <definedName name="_xlnm._FilterDatabase" localSheetId="2" hidden="1">'2024-25'!$A$4:$S$29</definedName>
    <definedName name="_xlnm.Print_Area" localSheetId="1">'2023-24'!$B$2:$R$29</definedName>
    <definedName name="_xlnm.Print_Area" localSheetId="2">'2024-25'!$B$2:$R$29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7" l="1"/>
  <c r="P30" i="7"/>
  <c r="L30" i="7"/>
  <c r="H30" i="7"/>
  <c r="I30" i="7"/>
  <c r="J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29" i="5"/>
  <c r="H28" i="5"/>
  <c r="H27" i="5"/>
  <c r="H26" i="5"/>
  <c r="I26" i="5" s="1"/>
  <c r="H25" i="5"/>
  <c r="J25" i="5" s="1"/>
  <c r="H24" i="5"/>
  <c r="I24" i="5" s="1"/>
  <c r="H23" i="5"/>
  <c r="H22" i="5"/>
  <c r="J22" i="5" s="1"/>
  <c r="H21" i="5"/>
  <c r="J21" i="5" s="1"/>
  <c r="H20" i="5"/>
  <c r="H19" i="5"/>
  <c r="H18" i="5"/>
  <c r="H17" i="5"/>
  <c r="J17" i="5" s="1"/>
  <c r="H16" i="5"/>
  <c r="H15" i="5"/>
  <c r="I15" i="5" s="1"/>
  <c r="H14" i="5"/>
  <c r="J14" i="5" s="1"/>
  <c r="H13" i="5"/>
  <c r="H12" i="5"/>
  <c r="J12" i="5" s="1"/>
  <c r="H11" i="5"/>
  <c r="J11" i="5" s="1"/>
  <c r="H10" i="5"/>
  <c r="J10" i="5" s="1"/>
  <c r="H9" i="5"/>
  <c r="I9" i="5" s="1"/>
  <c r="H8" i="5"/>
  <c r="H7" i="5"/>
  <c r="J7" i="5" s="1"/>
  <c r="H6" i="5"/>
  <c r="J6" i="5" s="1"/>
  <c r="H5" i="5"/>
  <c r="J5" i="5" s="1"/>
  <c r="J5" i="7" l="1"/>
  <c r="I5" i="7"/>
  <c r="L5" i="7" s="1"/>
  <c r="J6" i="7"/>
  <c r="I6" i="7"/>
  <c r="L6" i="7" s="1"/>
  <c r="J7" i="7"/>
  <c r="I7" i="7"/>
  <c r="L7" i="7" s="1"/>
  <c r="J8" i="7"/>
  <c r="I8" i="7"/>
  <c r="L8" i="7" s="1"/>
  <c r="J9" i="7"/>
  <c r="I9" i="7"/>
  <c r="L9" i="7" s="1"/>
  <c r="J10" i="7"/>
  <c r="I10" i="7"/>
  <c r="L10" i="7" s="1"/>
  <c r="J11" i="7"/>
  <c r="I11" i="7"/>
  <c r="L11" i="7" s="1"/>
  <c r="J12" i="7"/>
  <c r="I12" i="7"/>
  <c r="L12" i="7" s="1"/>
  <c r="J13" i="7"/>
  <c r="I13" i="7"/>
  <c r="L13" i="7" s="1"/>
  <c r="J14" i="7"/>
  <c r="I14" i="7"/>
  <c r="L14" i="7" s="1"/>
  <c r="J15" i="7"/>
  <c r="I15" i="7"/>
  <c r="L15" i="7" s="1"/>
  <c r="J16" i="7"/>
  <c r="I16" i="7"/>
  <c r="L16" i="7" s="1"/>
  <c r="J17" i="7"/>
  <c r="I17" i="7"/>
  <c r="L17" i="7" s="1"/>
  <c r="J18" i="7"/>
  <c r="I18" i="7"/>
  <c r="L18" i="7" s="1"/>
  <c r="J19" i="7"/>
  <c r="I19" i="7"/>
  <c r="L19" i="7" s="1"/>
  <c r="J20" i="7"/>
  <c r="I20" i="7"/>
  <c r="L20" i="7" s="1"/>
  <c r="J21" i="7"/>
  <c r="I21" i="7"/>
  <c r="L21" i="7" s="1"/>
  <c r="J22" i="7"/>
  <c r="I22" i="7"/>
  <c r="L22" i="7" s="1"/>
  <c r="J23" i="7"/>
  <c r="I23" i="7"/>
  <c r="L23" i="7" s="1"/>
  <c r="J24" i="7"/>
  <c r="I24" i="7"/>
  <c r="L24" i="7" s="1"/>
  <c r="J25" i="7"/>
  <c r="I25" i="7"/>
  <c r="L25" i="7" s="1"/>
  <c r="J26" i="7"/>
  <c r="I26" i="7"/>
  <c r="L26" i="7" s="1"/>
  <c r="J27" i="7"/>
  <c r="I27" i="7"/>
  <c r="L27" i="7" s="1"/>
  <c r="J28" i="7"/>
  <c r="I28" i="7"/>
  <c r="L28" i="7" s="1"/>
  <c r="J29" i="7"/>
  <c r="I29" i="7"/>
  <c r="L29" i="7" s="1"/>
  <c r="I14" i="5"/>
  <c r="I22" i="5"/>
  <c r="I7" i="5"/>
  <c r="L7" i="5" s="1"/>
  <c r="P7" i="5" s="1"/>
  <c r="J15" i="5"/>
  <c r="L15" i="5" s="1"/>
  <c r="P15" i="5" s="1"/>
  <c r="R15" i="5" s="1"/>
  <c r="J24" i="5"/>
  <c r="L24" i="5" s="1"/>
  <c r="I10" i="5"/>
  <c r="L10" i="5" s="1"/>
  <c r="P10" i="5" s="1"/>
  <c r="R10" i="5" s="1"/>
  <c r="I21" i="5"/>
  <c r="L21" i="5" s="1"/>
  <c r="P21" i="5" s="1"/>
  <c r="R21" i="5" s="1"/>
  <c r="I12" i="5"/>
  <c r="L12" i="5" s="1"/>
  <c r="P12" i="5" s="1"/>
  <c r="R12" i="5" s="1"/>
  <c r="I19" i="5"/>
  <c r="J19" i="5"/>
  <c r="I8" i="5"/>
  <c r="I16" i="5"/>
  <c r="I23" i="5"/>
  <c r="J26" i="5"/>
  <c r="L26" i="5" s="1"/>
  <c r="P26" i="5" s="1"/>
  <c r="R26" i="5" s="1"/>
  <c r="J8" i="5"/>
  <c r="I13" i="5"/>
  <c r="J16" i="5"/>
  <c r="J23" i="5"/>
  <c r="J13" i="5"/>
  <c r="I20" i="5"/>
  <c r="I27" i="5"/>
  <c r="I5" i="5"/>
  <c r="L5" i="5" s="1"/>
  <c r="P5" i="5" s="1"/>
  <c r="J9" i="5"/>
  <c r="L9" i="5" s="1"/>
  <c r="P9" i="5" s="1"/>
  <c r="I17" i="5"/>
  <c r="L17" i="5" s="1"/>
  <c r="P17" i="5" s="1"/>
  <c r="R17" i="5" s="1"/>
  <c r="J20" i="5"/>
  <c r="J27" i="5"/>
  <c r="L14" i="5"/>
  <c r="P14" i="5" s="1"/>
  <c r="R14" i="5" s="1"/>
  <c r="I6" i="5"/>
  <c r="L6" i="5" s="1"/>
  <c r="P6" i="5" s="1"/>
  <c r="R6" i="5" s="1"/>
  <c r="I18" i="5"/>
  <c r="I25" i="5"/>
  <c r="L25" i="5" s="1"/>
  <c r="P25" i="5" s="1"/>
  <c r="R25" i="5" s="1"/>
  <c r="I29" i="5"/>
  <c r="I11" i="5"/>
  <c r="L11" i="5" s="1"/>
  <c r="P11" i="5" s="1"/>
  <c r="R11" i="5" s="1"/>
  <c r="J18" i="5"/>
  <c r="L22" i="5"/>
  <c r="P22" i="5" s="1"/>
  <c r="R22" i="5" s="1"/>
  <c r="J29" i="5"/>
  <c r="I28" i="5"/>
  <c r="J28" i="5"/>
  <c r="P29" i="7" l="1"/>
  <c r="R29" i="7" s="1"/>
  <c r="P28" i="7"/>
  <c r="R28" i="7" s="1"/>
  <c r="P27" i="7"/>
  <c r="R27" i="7" s="1"/>
  <c r="P26" i="7"/>
  <c r="R26" i="7" s="1"/>
  <c r="P25" i="7"/>
  <c r="R25" i="7" s="1"/>
  <c r="P24" i="7"/>
  <c r="R24" i="7" s="1"/>
  <c r="P23" i="7"/>
  <c r="R23" i="7" s="1"/>
  <c r="P22" i="7"/>
  <c r="R22" i="7" s="1"/>
  <c r="P21" i="7"/>
  <c r="R21" i="7" s="1"/>
  <c r="P20" i="7"/>
  <c r="R20" i="7" s="1"/>
  <c r="P19" i="7"/>
  <c r="R19" i="7" s="1"/>
  <c r="P18" i="7"/>
  <c r="R18" i="7" s="1"/>
  <c r="P17" i="7"/>
  <c r="R17" i="7" s="1"/>
  <c r="P16" i="7"/>
  <c r="R16" i="7" s="1"/>
  <c r="P15" i="7"/>
  <c r="R15" i="7" s="1"/>
  <c r="P14" i="7"/>
  <c r="R14" i="7" s="1"/>
  <c r="P13" i="7"/>
  <c r="R13" i="7" s="1"/>
  <c r="P12" i="7"/>
  <c r="R12" i="7" s="1"/>
  <c r="P11" i="7"/>
  <c r="R11" i="7" s="1"/>
  <c r="P10" i="7"/>
  <c r="R10" i="7" s="1"/>
  <c r="P9" i="7"/>
  <c r="R9" i="7" s="1"/>
  <c r="P8" i="7"/>
  <c r="R8" i="7" s="1"/>
  <c r="P7" i="7"/>
  <c r="R7" i="7" s="1"/>
  <c r="P6" i="7"/>
  <c r="R6" i="7" s="1"/>
  <c r="P5" i="7"/>
  <c r="R5" i="7" s="1"/>
  <c r="L23" i="5"/>
  <c r="P23" i="5" s="1"/>
  <c r="R23" i="5" s="1"/>
  <c r="L29" i="5"/>
  <c r="P29" i="5" s="1"/>
  <c r="R29" i="5" s="1"/>
  <c r="L20" i="5"/>
  <c r="P20" i="5" s="1"/>
  <c r="R20" i="5" s="1"/>
  <c r="L18" i="5"/>
  <c r="P18" i="5" s="1"/>
  <c r="R18" i="5" s="1"/>
  <c r="P24" i="5"/>
  <c r="R24" i="5" s="1"/>
  <c r="R9" i="5"/>
  <c r="L13" i="5"/>
  <c r="P13" i="5" s="1"/>
  <c r="R13" i="5" s="1"/>
  <c r="L19" i="5"/>
  <c r="P19" i="5" s="1"/>
  <c r="R19" i="5" s="1"/>
  <c r="L16" i="5"/>
  <c r="P16" i="5" s="1"/>
  <c r="R16" i="5" s="1"/>
  <c r="L27" i="5"/>
  <c r="P27" i="5" s="1"/>
  <c r="R27" i="5" s="1"/>
  <c r="L8" i="5"/>
  <c r="P8" i="5" s="1"/>
  <c r="R8" i="5" s="1"/>
  <c r="R5" i="5"/>
  <c r="L28" i="5"/>
  <c r="P28" i="5" s="1"/>
  <c r="R28" i="5" s="1"/>
  <c r="R7" i="5"/>
  <c r="H11" i="4" l="1"/>
  <c r="H10" i="4"/>
  <c r="H9" i="4"/>
  <c r="H8" i="4"/>
  <c r="H7" i="4"/>
  <c r="H6" i="4"/>
  <c r="H5" i="4"/>
  <c r="I5" i="4" l="1"/>
  <c r="I9" i="4"/>
  <c r="J5" i="4"/>
  <c r="J9" i="4"/>
  <c r="I11" i="4"/>
  <c r="J11" i="4"/>
  <c r="I7" i="4"/>
  <c r="I10" i="4"/>
  <c r="L10" i="4" s="1"/>
  <c r="J7" i="4"/>
  <c r="J10" i="4"/>
  <c r="I6" i="4"/>
  <c r="I8" i="4"/>
  <c r="J6" i="4"/>
  <c r="L6" i="4" s="1"/>
  <c r="J8" i="4"/>
  <c r="L8" i="4" l="1"/>
  <c r="L11" i="4"/>
  <c r="P11" i="4" s="1"/>
  <c r="R11" i="4" s="1"/>
  <c r="L9" i="4"/>
  <c r="P9" i="4" s="1"/>
  <c r="R9" i="4" s="1"/>
  <c r="L5" i="4"/>
  <c r="L7" i="4"/>
  <c r="P7" i="4"/>
  <c r="R7" i="4"/>
  <c r="P5" i="4"/>
  <c r="R5" i="4" s="1"/>
  <c r="P8" i="4"/>
  <c r="R8" i="4" s="1"/>
  <c r="P10" i="4"/>
  <c r="R10" i="4"/>
  <c r="P6" i="4"/>
  <c r="R6" i="4" s="1"/>
</calcChain>
</file>

<file path=xl/sharedStrings.xml><?xml version="1.0" encoding="utf-8"?>
<sst xmlns="http://schemas.openxmlformats.org/spreadsheetml/2006/main" count="293" uniqueCount="57">
  <si>
    <t>MCL</t>
  </si>
  <si>
    <t>Colliery</t>
  </si>
  <si>
    <t>Mode</t>
  </si>
  <si>
    <t>Grade</t>
  </si>
  <si>
    <t>Basic Price</t>
  </si>
  <si>
    <t>Crushing</t>
  </si>
  <si>
    <t>STC</t>
  </si>
  <si>
    <t>14% Royalty on Basic price</t>
  </si>
  <si>
    <t>NMET (2% on Royalty)</t>
  </si>
  <si>
    <t>DMF (30% on Royalty)</t>
  </si>
  <si>
    <t>Evacuation</t>
  </si>
  <si>
    <t>Subtotal</t>
  </si>
  <si>
    <t>CGST</t>
  </si>
  <si>
    <t>SGST</t>
  </si>
  <si>
    <t>IGST</t>
  </si>
  <si>
    <t>IGST AMT (5% on Subtotal)</t>
  </si>
  <si>
    <t>State Comp. Cess</t>
  </si>
  <si>
    <t>Gross Amount</t>
  </si>
  <si>
    <t>BASUNDHRA West OC Mine</t>
  </si>
  <si>
    <t>Rail</t>
  </si>
  <si>
    <t>G14</t>
  </si>
  <si>
    <t>G13</t>
  </si>
  <si>
    <t>SAMLESHWARI OCM</t>
  </si>
  <si>
    <t>LAJKURA OCM</t>
  </si>
  <si>
    <t>LAKHANPUR</t>
  </si>
  <si>
    <t>Rail/ Road</t>
  </si>
  <si>
    <t>KULDA OC MINE</t>
  </si>
  <si>
    <t>BELPAHAR OC MINE</t>
  </si>
  <si>
    <t>GARJANBAHAL OC MINE*</t>
  </si>
  <si>
    <t>* STC rate taken on Average basis in Garjanbahal OC mine.</t>
  </si>
  <si>
    <t>Area</t>
  </si>
  <si>
    <t>BASUNDHRA</t>
  </si>
  <si>
    <t>IB VALLEY</t>
  </si>
  <si>
    <t>MCL Rate Sheet</t>
  </si>
  <si>
    <t>G15</t>
  </si>
  <si>
    <t>GARJANBAHAL OC MINE</t>
  </si>
  <si>
    <t>G10</t>
  </si>
  <si>
    <t>Rate Change 31.05.2023</t>
  </si>
  <si>
    <t>BHUBANESWARI OC MINE</t>
  </si>
  <si>
    <t>G12</t>
  </si>
  <si>
    <t>JAGANNATH</t>
  </si>
  <si>
    <t>ANANTA OCM</t>
  </si>
  <si>
    <t>BALRAM OCM</t>
  </si>
  <si>
    <t>BHARATPUR OC MINE</t>
  </si>
  <si>
    <t>HINGULA OCM</t>
  </si>
  <si>
    <t>LINGARAJ OC MINE</t>
  </si>
  <si>
    <t>SIARMAL OCP BASUNDHARA</t>
  </si>
  <si>
    <t>G11</t>
  </si>
  <si>
    <t>BASUNDHARA</t>
  </si>
  <si>
    <t>BHARATPUR</t>
  </si>
  <si>
    <t>BHUBANESWARI</t>
  </si>
  <si>
    <t>HINGULA</t>
  </si>
  <si>
    <t>LINGARAJ</t>
  </si>
  <si>
    <t>Lakhanpur</t>
  </si>
  <si>
    <t>IB Valley Coal Washery</t>
  </si>
  <si>
    <t>WR</t>
  </si>
  <si>
    <t>WC1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</si>
</sst>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2" fontId="0" fillId="2" borderId="1" xfId="0" applyNumberFormat="1" applyFill="1" applyBorder="1" applyAlignment="1">
      <alignment horizontal="right" vertical="top"/>
    </xf>
    <xf numFmtId="1" fontId="0" fillId="2" borderId="1" xfId="0" applyNumberFormat="1" applyFill="1" applyBorder="1" applyAlignment="1">
      <alignment horizontal="right" vertical="top"/>
    </xf>
    <xf numFmtId="164" fontId="0" fillId="2" borderId="1" xfId="0" applyNumberForma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2" fontId="0" fillId="0" borderId="0" xfId="0" applyNumberFormat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544C8-02C0-445C-A715-42DDD84F70C8}">
  <sheetPr>
    <pageSetUpPr fitToPage="1"/>
  </sheetPr>
  <dimension ref="A2:R13"/>
  <sheetViews>
    <sheetView showGridLines="0" tabSelected="1" workbookViewId="0"/>
  </sheetViews>
  <sheetFormatPr defaultRowHeight="15" x14ac:dyDescent="0.25"/>
  <cols>
    <col min="1" max="1" width="13.7109375" style="1" customWidth="1"/>
    <col min="2" max="2" width="23.28515625" style="1" customWidth="1"/>
    <col min="3" max="3" width="12.7109375" style="1" customWidth="1"/>
    <col min="4" max="4" width="9.28515625" style="1" customWidth="1"/>
    <col min="5" max="7" width="9.140625" style="9"/>
    <col min="8" max="8" width="10.5703125" style="9" customWidth="1"/>
    <col min="9" max="10" width="9.140625" style="9"/>
    <col min="11" max="11" width="11.28515625" style="9" customWidth="1"/>
    <col min="12" max="12" width="9.140625" style="9"/>
    <col min="13" max="14" width="9.28515625" style="9" hidden="1" customWidth="1"/>
    <col min="15" max="15" width="0" style="9" hidden="1" customWidth="1"/>
    <col min="16" max="16" width="10.28515625" style="9" customWidth="1"/>
    <col min="17" max="17" width="9.28515625" style="9" customWidth="1"/>
    <col min="18" max="18" width="9.5703125" style="9" bestFit="1" customWidth="1"/>
    <col min="19" max="16384" width="9.140625" style="2"/>
  </cols>
  <sheetData>
    <row r="2" spans="1:18" ht="18.75" x14ac:dyDescent="0.25">
      <c r="B2" s="8" t="s">
        <v>0</v>
      </c>
      <c r="C2" s="8"/>
    </row>
    <row r="4" spans="1:18" ht="50.25" customHeight="1" x14ac:dyDescent="0.25">
      <c r="A4" s="20" t="s">
        <v>30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  <c r="L4" s="20" t="s">
        <v>11</v>
      </c>
      <c r="M4" s="20" t="s">
        <v>12</v>
      </c>
      <c r="N4" s="20" t="s">
        <v>13</v>
      </c>
      <c r="O4" s="20" t="s">
        <v>14</v>
      </c>
      <c r="P4" s="20" t="s">
        <v>15</v>
      </c>
      <c r="Q4" s="20" t="s">
        <v>16</v>
      </c>
      <c r="R4" s="20" t="s">
        <v>17</v>
      </c>
    </row>
    <row r="5" spans="1:18" ht="16.149999999999999" customHeight="1" x14ac:dyDescent="0.25">
      <c r="A5" s="5" t="s">
        <v>31</v>
      </c>
      <c r="B5" s="6" t="s">
        <v>18</v>
      </c>
      <c r="C5" s="6" t="s">
        <v>19</v>
      </c>
      <c r="D5" s="6" t="s">
        <v>20</v>
      </c>
      <c r="E5" s="10">
        <v>758</v>
      </c>
      <c r="F5" s="11">
        <v>87</v>
      </c>
      <c r="G5" s="11">
        <v>106</v>
      </c>
      <c r="H5" s="13">
        <f t="shared" ref="H5:H11" si="0">E5*0.14</f>
        <v>106.12</v>
      </c>
      <c r="I5" s="13">
        <f t="shared" ref="I5:I11" si="1">+H5*0.02</f>
        <v>2.1224000000000003</v>
      </c>
      <c r="J5" s="13">
        <f t="shared" ref="J5:J11" si="2">H5*0.3</f>
        <v>31.835999999999999</v>
      </c>
      <c r="K5" s="11">
        <v>60</v>
      </c>
      <c r="L5" s="13">
        <f>SUM(E5:K5)</f>
        <v>1151.0783999999999</v>
      </c>
      <c r="M5" s="13">
        <v>0</v>
      </c>
      <c r="N5" s="13">
        <v>0</v>
      </c>
      <c r="O5" s="13">
        <v>0.05</v>
      </c>
      <c r="P5" s="13">
        <f t="shared" ref="P5:P11" si="3">+L5*O5</f>
        <v>57.553919999999998</v>
      </c>
      <c r="Q5" s="11">
        <v>400</v>
      </c>
      <c r="R5" s="13">
        <f t="shared" ref="R5:R11" si="4">+L5+P5+Q5</f>
        <v>1608.6323199999999</v>
      </c>
    </row>
    <row r="6" spans="1:18" ht="16.149999999999999" customHeight="1" x14ac:dyDescent="0.25">
      <c r="A6" s="5" t="s">
        <v>31</v>
      </c>
      <c r="B6" s="5" t="s">
        <v>26</v>
      </c>
      <c r="C6" s="6" t="s">
        <v>19</v>
      </c>
      <c r="D6" s="6" t="s">
        <v>21</v>
      </c>
      <c r="E6" s="10">
        <v>827</v>
      </c>
      <c r="F6" s="11">
        <v>87</v>
      </c>
      <c r="G6" s="11">
        <v>159</v>
      </c>
      <c r="H6" s="13">
        <f t="shared" si="0"/>
        <v>115.78000000000002</v>
      </c>
      <c r="I6" s="13">
        <f t="shared" si="1"/>
        <v>2.3156000000000003</v>
      </c>
      <c r="J6" s="13">
        <f t="shared" si="2"/>
        <v>34.734000000000002</v>
      </c>
      <c r="K6" s="11">
        <v>60</v>
      </c>
      <c r="L6" s="13">
        <f t="shared" ref="L6:L11" si="5">SUM(E6:K6)</f>
        <v>1285.8295999999998</v>
      </c>
      <c r="M6" s="13">
        <v>0</v>
      </c>
      <c r="N6" s="13">
        <v>0</v>
      </c>
      <c r="O6" s="13">
        <v>0.05</v>
      </c>
      <c r="P6" s="13">
        <f t="shared" si="3"/>
        <v>64.291479999999993</v>
      </c>
      <c r="Q6" s="11">
        <v>400</v>
      </c>
      <c r="R6" s="13">
        <f t="shared" si="4"/>
        <v>1750.1210799999999</v>
      </c>
    </row>
    <row r="7" spans="1:18" ht="16.149999999999999" customHeight="1" x14ac:dyDescent="0.25">
      <c r="A7" s="5" t="s">
        <v>32</v>
      </c>
      <c r="B7" s="6" t="s">
        <v>22</v>
      </c>
      <c r="C7" s="6" t="s">
        <v>19</v>
      </c>
      <c r="D7" s="6" t="s">
        <v>20</v>
      </c>
      <c r="E7" s="10">
        <v>758</v>
      </c>
      <c r="F7" s="11">
        <v>87</v>
      </c>
      <c r="G7" s="11">
        <v>106</v>
      </c>
      <c r="H7" s="13">
        <f t="shared" si="0"/>
        <v>106.12</v>
      </c>
      <c r="I7" s="13">
        <f t="shared" si="1"/>
        <v>2.1224000000000003</v>
      </c>
      <c r="J7" s="13">
        <f t="shared" si="2"/>
        <v>31.835999999999999</v>
      </c>
      <c r="K7" s="11">
        <v>60</v>
      </c>
      <c r="L7" s="13">
        <f t="shared" si="5"/>
        <v>1151.0783999999999</v>
      </c>
      <c r="M7" s="13">
        <v>2.5000000000000001E-2</v>
      </c>
      <c r="N7" s="13">
        <v>2.5000000000000001E-2</v>
      </c>
      <c r="O7" s="13">
        <v>0.05</v>
      </c>
      <c r="P7" s="13">
        <f t="shared" si="3"/>
        <v>57.553919999999998</v>
      </c>
      <c r="Q7" s="11">
        <v>400</v>
      </c>
      <c r="R7" s="13">
        <f t="shared" si="4"/>
        <v>1608.6323199999999</v>
      </c>
    </row>
    <row r="8" spans="1:18" ht="16.149999999999999" customHeight="1" x14ac:dyDescent="0.25">
      <c r="A8" s="5" t="s">
        <v>32</v>
      </c>
      <c r="B8" s="6" t="s">
        <v>23</v>
      </c>
      <c r="C8" s="6" t="s">
        <v>19</v>
      </c>
      <c r="D8" s="6" t="s">
        <v>20</v>
      </c>
      <c r="E8" s="10">
        <v>758</v>
      </c>
      <c r="F8" s="11">
        <v>87</v>
      </c>
      <c r="G8" s="11">
        <v>106</v>
      </c>
      <c r="H8" s="13">
        <f t="shared" si="0"/>
        <v>106.12</v>
      </c>
      <c r="I8" s="13">
        <f t="shared" si="1"/>
        <v>2.1224000000000003</v>
      </c>
      <c r="J8" s="13">
        <f t="shared" si="2"/>
        <v>31.835999999999999</v>
      </c>
      <c r="K8" s="11">
        <v>60</v>
      </c>
      <c r="L8" s="13">
        <f t="shared" si="5"/>
        <v>1151.0783999999999</v>
      </c>
      <c r="M8" s="13">
        <v>2.5000000000000001E-2</v>
      </c>
      <c r="N8" s="13">
        <v>2.5000000000000001E-2</v>
      </c>
      <c r="O8" s="13">
        <v>0.05</v>
      </c>
      <c r="P8" s="13">
        <f t="shared" si="3"/>
        <v>57.553919999999998</v>
      </c>
      <c r="Q8" s="11">
        <v>400</v>
      </c>
      <c r="R8" s="13">
        <f t="shared" si="4"/>
        <v>1608.6323199999999</v>
      </c>
    </row>
    <row r="9" spans="1:18" ht="16.149999999999999" customHeight="1" x14ac:dyDescent="0.25">
      <c r="A9" s="5" t="s">
        <v>24</v>
      </c>
      <c r="B9" s="6" t="s">
        <v>24</v>
      </c>
      <c r="C9" s="6" t="s">
        <v>25</v>
      </c>
      <c r="D9" s="6" t="s">
        <v>20</v>
      </c>
      <c r="E9" s="10">
        <v>758</v>
      </c>
      <c r="F9" s="11">
        <v>87</v>
      </c>
      <c r="G9" s="11">
        <v>155</v>
      </c>
      <c r="H9" s="13">
        <f t="shared" si="0"/>
        <v>106.12</v>
      </c>
      <c r="I9" s="13">
        <f t="shared" si="1"/>
        <v>2.1224000000000003</v>
      </c>
      <c r="J9" s="13">
        <f t="shared" si="2"/>
        <v>31.835999999999999</v>
      </c>
      <c r="K9" s="11">
        <v>60</v>
      </c>
      <c r="L9" s="13">
        <f t="shared" si="5"/>
        <v>1200.0783999999999</v>
      </c>
      <c r="M9" s="13">
        <v>2.5000000000000001E-2</v>
      </c>
      <c r="N9" s="13">
        <v>2.5000000000000001E-2</v>
      </c>
      <c r="O9" s="13">
        <v>0.05</v>
      </c>
      <c r="P9" s="13">
        <f t="shared" si="3"/>
        <v>60.003919999999994</v>
      </c>
      <c r="Q9" s="11">
        <v>400</v>
      </c>
      <c r="R9" s="13">
        <f t="shared" si="4"/>
        <v>1660.08232</v>
      </c>
    </row>
    <row r="10" spans="1:18" ht="16.149999999999999" customHeight="1" x14ac:dyDescent="0.25">
      <c r="A10" s="5" t="s">
        <v>24</v>
      </c>
      <c r="B10" s="6" t="s">
        <v>27</v>
      </c>
      <c r="C10" s="6" t="s">
        <v>25</v>
      </c>
      <c r="D10" s="6" t="s">
        <v>20</v>
      </c>
      <c r="E10" s="10">
        <v>758</v>
      </c>
      <c r="F10" s="11">
        <v>87</v>
      </c>
      <c r="G10" s="11">
        <v>106</v>
      </c>
      <c r="H10" s="13">
        <f t="shared" si="0"/>
        <v>106.12</v>
      </c>
      <c r="I10" s="13">
        <f t="shared" si="1"/>
        <v>2.1224000000000003</v>
      </c>
      <c r="J10" s="13">
        <f t="shared" si="2"/>
        <v>31.835999999999999</v>
      </c>
      <c r="K10" s="11">
        <v>60</v>
      </c>
      <c r="L10" s="13">
        <f t="shared" si="5"/>
        <v>1151.0783999999999</v>
      </c>
      <c r="M10" s="13">
        <v>2.5000000000000001E-2</v>
      </c>
      <c r="N10" s="13">
        <v>2.5000000000000001E-2</v>
      </c>
      <c r="O10" s="13">
        <v>0.05</v>
      </c>
      <c r="P10" s="13">
        <f t="shared" si="3"/>
        <v>57.553919999999998</v>
      </c>
      <c r="Q10" s="11">
        <v>400</v>
      </c>
      <c r="R10" s="13">
        <f t="shared" si="4"/>
        <v>1608.6323199999999</v>
      </c>
    </row>
    <row r="11" spans="1:18" ht="16.149999999999999" customHeight="1" x14ac:dyDescent="0.25">
      <c r="A11" s="5" t="s">
        <v>31</v>
      </c>
      <c r="B11" s="6" t="s">
        <v>28</v>
      </c>
      <c r="C11" s="6" t="s">
        <v>25</v>
      </c>
      <c r="D11" s="6" t="s">
        <v>20</v>
      </c>
      <c r="E11" s="10">
        <v>758</v>
      </c>
      <c r="F11" s="11">
        <v>87</v>
      </c>
      <c r="G11" s="11">
        <v>158.75</v>
      </c>
      <c r="H11" s="13">
        <f t="shared" si="0"/>
        <v>106.12</v>
      </c>
      <c r="I11" s="13">
        <f t="shared" si="1"/>
        <v>2.1224000000000003</v>
      </c>
      <c r="J11" s="13">
        <f t="shared" si="2"/>
        <v>31.835999999999999</v>
      </c>
      <c r="K11" s="11">
        <v>60</v>
      </c>
      <c r="L11" s="13">
        <f t="shared" si="5"/>
        <v>1203.8283999999999</v>
      </c>
      <c r="M11" s="13"/>
      <c r="N11" s="13"/>
      <c r="O11" s="13">
        <v>0.05</v>
      </c>
      <c r="P11" s="13">
        <f t="shared" si="3"/>
        <v>60.191419999999994</v>
      </c>
      <c r="Q11" s="11">
        <v>400</v>
      </c>
      <c r="R11" s="13">
        <f t="shared" si="4"/>
        <v>1664.01982</v>
      </c>
    </row>
    <row r="13" spans="1:18" x14ac:dyDescent="0.25">
      <c r="B13" s="1" t="s">
        <v>29</v>
      </c>
    </row>
  </sheetData>
  <pageMargins left="0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D29A-3B86-4A6F-B41D-C7C0DCC2C535}">
  <dimension ref="A2:S32"/>
  <sheetViews>
    <sheetView showGridLines="0" zoomScale="85" zoomScaleNormal="85" workbookViewId="0"/>
  </sheetViews>
  <sheetFormatPr defaultRowHeight="15" x14ac:dyDescent="0.25"/>
  <cols>
    <col min="1" max="1" width="15" style="1" customWidth="1"/>
    <col min="2" max="2" width="17.42578125" style="1" customWidth="1"/>
    <col min="3" max="3" width="12.85546875" style="1" customWidth="1"/>
    <col min="4" max="4" width="6.28515625" style="1" customWidth="1"/>
    <col min="5" max="5" width="6.7109375" style="9" customWidth="1"/>
    <col min="6" max="6" width="9.140625" style="9"/>
    <col min="7" max="7" width="8.140625" style="9" customWidth="1"/>
    <col min="8" max="8" width="10.5703125" style="9" customWidth="1"/>
    <col min="9" max="10" width="9.140625" style="9"/>
    <col min="11" max="11" width="11.140625" style="9" customWidth="1"/>
    <col min="12" max="12" width="9.140625" style="9"/>
    <col min="13" max="13" width="6.28515625" style="9" customWidth="1"/>
    <col min="14" max="14" width="6.5703125" style="9" customWidth="1"/>
    <col min="15" max="15" width="6.140625" style="9" customWidth="1"/>
    <col min="16" max="16" width="10.140625" style="9" customWidth="1"/>
    <col min="17" max="17" width="6.7109375" style="9" customWidth="1"/>
    <col min="18" max="18" width="9.5703125" style="9" bestFit="1" customWidth="1"/>
    <col min="19" max="19" width="7.140625" style="2" customWidth="1"/>
    <col min="20" max="16384" width="9.140625" style="2"/>
  </cols>
  <sheetData>
    <row r="2" spans="1:18" ht="18.75" x14ac:dyDescent="0.25">
      <c r="B2" s="8" t="s">
        <v>33</v>
      </c>
      <c r="C2" s="8"/>
    </row>
    <row r="4" spans="1:18" ht="65.25" customHeight="1" x14ac:dyDescent="0.25">
      <c r="A4" s="3" t="s">
        <v>30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4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</row>
    <row r="5" spans="1:18" ht="16.149999999999999" customHeight="1" x14ac:dyDescent="0.25">
      <c r="A5" s="5" t="s">
        <v>48</v>
      </c>
      <c r="B5" s="6" t="s">
        <v>18</v>
      </c>
      <c r="C5" s="6" t="s">
        <v>19</v>
      </c>
      <c r="D5" s="6" t="s">
        <v>20</v>
      </c>
      <c r="E5" s="10">
        <v>758</v>
      </c>
      <c r="F5" s="11">
        <v>87</v>
      </c>
      <c r="G5" s="12">
        <v>106</v>
      </c>
      <c r="H5" s="13">
        <f>E5*0.14</f>
        <v>106.12</v>
      </c>
      <c r="I5" s="13">
        <f t="shared" ref="I5:I29" si="0">+H5*0.02</f>
        <v>2.1224000000000003</v>
      </c>
      <c r="J5" s="13">
        <f t="shared" ref="J5:J29" si="1">H5*0.3</f>
        <v>31.835999999999999</v>
      </c>
      <c r="K5" s="11">
        <v>60</v>
      </c>
      <c r="L5" s="13">
        <f>SUM(E5:K5)</f>
        <v>1151.0783999999999</v>
      </c>
      <c r="M5" s="13">
        <v>0</v>
      </c>
      <c r="N5" s="13">
        <v>0</v>
      </c>
      <c r="O5" s="13">
        <v>0.05</v>
      </c>
      <c r="P5" s="13">
        <f>+L5*O5</f>
        <v>57.553919999999998</v>
      </c>
      <c r="Q5" s="11">
        <v>400</v>
      </c>
      <c r="R5" s="13">
        <f t="shared" ref="R5:R15" si="2">+L5+P5+Q5</f>
        <v>1608.6323199999999</v>
      </c>
    </row>
    <row r="6" spans="1:18" ht="16.149999999999999" customHeight="1" x14ac:dyDescent="0.25">
      <c r="A6" s="5" t="s">
        <v>32</v>
      </c>
      <c r="B6" s="6" t="s">
        <v>22</v>
      </c>
      <c r="C6" s="6" t="s">
        <v>19</v>
      </c>
      <c r="D6" s="6" t="s">
        <v>20</v>
      </c>
      <c r="E6" s="10">
        <v>758</v>
      </c>
      <c r="F6" s="11">
        <v>87</v>
      </c>
      <c r="G6" s="12">
        <v>106</v>
      </c>
      <c r="H6" s="13">
        <f t="shared" ref="H6:H29" si="3">E6*0.14</f>
        <v>106.12</v>
      </c>
      <c r="I6" s="13">
        <f t="shared" si="0"/>
        <v>2.1224000000000003</v>
      </c>
      <c r="J6" s="13">
        <f t="shared" si="1"/>
        <v>31.835999999999999</v>
      </c>
      <c r="K6" s="11">
        <v>60</v>
      </c>
      <c r="L6" s="13">
        <f t="shared" ref="L6:L22" si="4">SUM(E6:K6)</f>
        <v>1151.0783999999999</v>
      </c>
      <c r="M6" s="13">
        <v>2.5000000000000001E-2</v>
      </c>
      <c r="N6" s="13">
        <v>2.5000000000000001E-2</v>
      </c>
      <c r="O6" s="13">
        <v>0.05</v>
      </c>
      <c r="P6" s="13">
        <f t="shared" ref="P6:P14" si="5">+L6*O6</f>
        <v>57.553919999999998</v>
      </c>
      <c r="Q6" s="11">
        <v>400</v>
      </c>
      <c r="R6" s="13">
        <f t="shared" si="2"/>
        <v>1608.6323199999999</v>
      </c>
    </row>
    <row r="7" spans="1:18" ht="16.149999999999999" customHeight="1" x14ac:dyDescent="0.25">
      <c r="A7" s="5" t="s">
        <v>24</v>
      </c>
      <c r="B7" s="6" t="s">
        <v>27</v>
      </c>
      <c r="C7" s="6" t="s">
        <v>25</v>
      </c>
      <c r="D7" s="6" t="s">
        <v>20</v>
      </c>
      <c r="E7" s="10">
        <v>758</v>
      </c>
      <c r="F7" s="11">
        <v>87</v>
      </c>
      <c r="G7" s="12">
        <v>106</v>
      </c>
      <c r="H7" s="13">
        <f>E7*0.14</f>
        <v>106.12</v>
      </c>
      <c r="I7" s="13">
        <f>+H7*0.02</f>
        <v>2.1224000000000003</v>
      </c>
      <c r="J7" s="13">
        <f>H7*0.3</f>
        <v>31.835999999999999</v>
      </c>
      <c r="K7" s="11">
        <v>60</v>
      </c>
      <c r="L7" s="13">
        <f>SUM(E7:K7)</f>
        <v>1151.0783999999999</v>
      </c>
      <c r="M7" s="13">
        <v>2.5000000000000001E-2</v>
      </c>
      <c r="N7" s="13">
        <v>2.5000000000000001E-2</v>
      </c>
      <c r="O7" s="13">
        <v>0.05</v>
      </c>
      <c r="P7" s="13">
        <f>+L7*O7</f>
        <v>57.553919999999998</v>
      </c>
      <c r="Q7" s="11">
        <v>400</v>
      </c>
      <c r="R7" s="13">
        <f>+L7+P7+Q7</f>
        <v>1608.6323199999999</v>
      </c>
    </row>
    <row r="8" spans="1:18" ht="16.149999999999999" customHeight="1" x14ac:dyDescent="0.25">
      <c r="A8" s="5" t="s">
        <v>32</v>
      </c>
      <c r="B8" s="6" t="s">
        <v>23</v>
      </c>
      <c r="C8" s="6" t="s">
        <v>19</v>
      </c>
      <c r="D8" s="6" t="s">
        <v>20</v>
      </c>
      <c r="E8" s="10">
        <v>758</v>
      </c>
      <c r="F8" s="11">
        <v>87</v>
      </c>
      <c r="G8" s="12">
        <v>106</v>
      </c>
      <c r="H8" s="13">
        <f t="shared" si="3"/>
        <v>106.12</v>
      </c>
      <c r="I8" s="13">
        <f t="shared" si="0"/>
        <v>2.1224000000000003</v>
      </c>
      <c r="J8" s="13">
        <f t="shared" si="1"/>
        <v>31.835999999999999</v>
      </c>
      <c r="K8" s="11">
        <v>60</v>
      </c>
      <c r="L8" s="13">
        <f t="shared" si="4"/>
        <v>1151.0783999999999</v>
      </c>
      <c r="M8" s="13">
        <v>2.5000000000000001E-2</v>
      </c>
      <c r="N8" s="13">
        <v>2.5000000000000001E-2</v>
      </c>
      <c r="O8" s="13">
        <v>0.05</v>
      </c>
      <c r="P8" s="13">
        <f t="shared" si="5"/>
        <v>57.553919999999998</v>
      </c>
      <c r="Q8" s="11">
        <v>400</v>
      </c>
      <c r="R8" s="13">
        <f t="shared" si="2"/>
        <v>1608.6323199999999</v>
      </c>
    </row>
    <row r="9" spans="1:18" ht="16.149999999999999" customHeight="1" x14ac:dyDescent="0.25">
      <c r="A9" s="6" t="s">
        <v>24</v>
      </c>
      <c r="B9" s="6" t="s">
        <v>24</v>
      </c>
      <c r="C9" s="6" t="s">
        <v>25</v>
      </c>
      <c r="D9" s="6" t="s">
        <v>20</v>
      </c>
      <c r="E9" s="10">
        <v>758</v>
      </c>
      <c r="F9" s="11">
        <v>87</v>
      </c>
      <c r="G9" s="12">
        <v>155</v>
      </c>
      <c r="H9" s="13">
        <f t="shared" si="3"/>
        <v>106.12</v>
      </c>
      <c r="I9" s="13">
        <f t="shared" si="0"/>
        <v>2.1224000000000003</v>
      </c>
      <c r="J9" s="13">
        <f t="shared" si="1"/>
        <v>31.835999999999999</v>
      </c>
      <c r="K9" s="11">
        <v>60</v>
      </c>
      <c r="L9" s="13">
        <f t="shared" si="4"/>
        <v>1200.0783999999999</v>
      </c>
      <c r="M9" s="13">
        <v>2.5000000000000001E-2</v>
      </c>
      <c r="N9" s="13">
        <v>2.5000000000000001E-2</v>
      </c>
      <c r="O9" s="13">
        <v>0.05</v>
      </c>
      <c r="P9" s="13">
        <f t="shared" si="5"/>
        <v>60.003919999999994</v>
      </c>
      <c r="Q9" s="11">
        <v>400</v>
      </c>
      <c r="R9" s="13">
        <f t="shared" si="2"/>
        <v>1660.08232</v>
      </c>
    </row>
    <row r="10" spans="1:18" ht="16.149999999999999" customHeight="1" x14ac:dyDescent="0.25">
      <c r="A10" s="6" t="s">
        <v>24</v>
      </c>
      <c r="B10" s="6" t="s">
        <v>24</v>
      </c>
      <c r="C10" s="6" t="s">
        <v>25</v>
      </c>
      <c r="D10" s="6" t="s">
        <v>20</v>
      </c>
      <c r="E10" s="10">
        <v>758</v>
      </c>
      <c r="F10" s="11">
        <v>87</v>
      </c>
      <c r="G10" s="12">
        <v>106</v>
      </c>
      <c r="H10" s="13">
        <f>E10*0.14</f>
        <v>106.12</v>
      </c>
      <c r="I10" s="13">
        <f>+H10*0.02</f>
        <v>2.1224000000000003</v>
      </c>
      <c r="J10" s="13">
        <f>H10*0.3</f>
        <v>31.835999999999999</v>
      </c>
      <c r="K10" s="11">
        <v>60</v>
      </c>
      <c r="L10" s="13">
        <f>SUM(E10:K10)</f>
        <v>1151.0783999999999</v>
      </c>
      <c r="M10" s="13">
        <v>2.5000000000000001E-2</v>
      </c>
      <c r="N10" s="13">
        <v>2.5000000000000001E-2</v>
      </c>
      <c r="O10" s="13">
        <v>0.05</v>
      </c>
      <c r="P10" s="13">
        <f>+L10*O10</f>
        <v>57.553919999999998</v>
      </c>
      <c r="Q10" s="11">
        <v>400</v>
      </c>
      <c r="R10" s="13">
        <f>+L10+P10+Q10</f>
        <v>1608.6323199999999</v>
      </c>
    </row>
    <row r="11" spans="1:18" ht="16.149999999999999" customHeight="1" x14ac:dyDescent="0.25">
      <c r="A11" s="6" t="s">
        <v>24</v>
      </c>
      <c r="B11" s="6" t="s">
        <v>24</v>
      </c>
      <c r="C11" s="6" t="s">
        <v>19</v>
      </c>
      <c r="D11" s="6" t="s">
        <v>20</v>
      </c>
      <c r="E11" s="10">
        <v>758</v>
      </c>
      <c r="F11" s="11">
        <v>87</v>
      </c>
      <c r="G11" s="12">
        <v>159</v>
      </c>
      <c r="H11" s="13">
        <f>E11*0.14</f>
        <v>106.12</v>
      </c>
      <c r="I11" s="13">
        <f>+H11*0.02</f>
        <v>2.1224000000000003</v>
      </c>
      <c r="J11" s="13">
        <f>H11*0.3</f>
        <v>31.835999999999999</v>
      </c>
      <c r="K11" s="11">
        <v>60</v>
      </c>
      <c r="L11" s="13">
        <f>SUM(E11:K11)</f>
        <v>1204.0783999999999</v>
      </c>
      <c r="M11" s="13">
        <v>2.5000000000000001E-2</v>
      </c>
      <c r="N11" s="13">
        <v>2.5000000000000001E-2</v>
      </c>
      <c r="O11" s="13">
        <v>0.05</v>
      </c>
      <c r="P11" s="13">
        <f>+L11*O11</f>
        <v>60.203919999999997</v>
      </c>
      <c r="Q11" s="11">
        <v>400</v>
      </c>
      <c r="R11" s="13">
        <f>+L11+P11+Q11</f>
        <v>1664.2823199999998</v>
      </c>
    </row>
    <row r="12" spans="1:18" ht="16.149999999999999" customHeight="1" x14ac:dyDescent="0.25">
      <c r="A12" s="6" t="s">
        <v>24</v>
      </c>
      <c r="B12" s="6" t="s">
        <v>27</v>
      </c>
      <c r="C12" s="6" t="s">
        <v>19</v>
      </c>
      <c r="D12" s="6" t="s">
        <v>34</v>
      </c>
      <c r="E12" s="10">
        <v>600</v>
      </c>
      <c r="F12" s="11">
        <v>87</v>
      </c>
      <c r="G12" s="12">
        <v>106</v>
      </c>
      <c r="H12" s="13">
        <f>E12*0.14</f>
        <v>84.000000000000014</v>
      </c>
      <c r="I12" s="13">
        <f>+H12*0.02</f>
        <v>1.6800000000000004</v>
      </c>
      <c r="J12" s="13">
        <f>H12*0.3</f>
        <v>25.200000000000003</v>
      </c>
      <c r="K12" s="11">
        <v>60</v>
      </c>
      <c r="L12" s="13">
        <f>SUM(E12:K12)</f>
        <v>963.88</v>
      </c>
      <c r="M12" s="13">
        <v>2.5000000000000001E-2</v>
      </c>
      <c r="N12" s="13">
        <v>2.5000000000000001E-2</v>
      </c>
      <c r="O12" s="13">
        <v>0.05</v>
      </c>
      <c r="P12" s="13">
        <f>+L12*O12</f>
        <v>48.194000000000003</v>
      </c>
      <c r="Q12" s="11">
        <v>400</v>
      </c>
      <c r="R12" s="13">
        <f>+L12+P12+Q12</f>
        <v>1412.0740000000001</v>
      </c>
    </row>
    <row r="13" spans="1:18" ht="16.149999999999999" customHeight="1" x14ac:dyDescent="0.25">
      <c r="A13" s="5" t="s">
        <v>48</v>
      </c>
      <c r="B13" s="6" t="s">
        <v>26</v>
      </c>
      <c r="C13" s="6" t="s">
        <v>25</v>
      </c>
      <c r="D13" s="6" t="s">
        <v>21</v>
      </c>
      <c r="E13" s="10">
        <v>827</v>
      </c>
      <c r="F13" s="11">
        <v>87</v>
      </c>
      <c r="G13" s="12">
        <v>106</v>
      </c>
      <c r="H13" s="13">
        <f t="shared" si="3"/>
        <v>115.78000000000002</v>
      </c>
      <c r="I13" s="13">
        <f t="shared" si="0"/>
        <v>2.3156000000000003</v>
      </c>
      <c r="J13" s="13">
        <f t="shared" si="1"/>
        <v>34.734000000000002</v>
      </c>
      <c r="K13" s="11">
        <v>60</v>
      </c>
      <c r="L13" s="13">
        <f t="shared" si="4"/>
        <v>1232.8295999999998</v>
      </c>
      <c r="M13" s="13">
        <v>2.5000000000000001E-2</v>
      </c>
      <c r="N13" s="13">
        <v>2.5000000000000001E-2</v>
      </c>
      <c r="O13" s="13">
        <v>0.05</v>
      </c>
      <c r="P13" s="13">
        <f>+L13*O13</f>
        <v>61.641479999999994</v>
      </c>
      <c r="Q13" s="11">
        <v>400</v>
      </c>
      <c r="R13" s="13">
        <f t="shared" si="2"/>
        <v>1694.4710799999998</v>
      </c>
    </row>
    <row r="14" spans="1:18" ht="16.149999999999999" customHeight="1" x14ac:dyDescent="0.25">
      <c r="A14" s="5" t="s">
        <v>48</v>
      </c>
      <c r="B14" s="6" t="s">
        <v>26</v>
      </c>
      <c r="C14" s="6" t="s">
        <v>19</v>
      </c>
      <c r="D14" s="6" t="s">
        <v>21</v>
      </c>
      <c r="E14" s="10">
        <v>827</v>
      </c>
      <c r="F14" s="11">
        <v>87</v>
      </c>
      <c r="G14" s="12">
        <v>329.1</v>
      </c>
      <c r="H14" s="13">
        <f t="shared" si="3"/>
        <v>115.78000000000002</v>
      </c>
      <c r="I14" s="13">
        <f t="shared" si="0"/>
        <v>2.3156000000000003</v>
      </c>
      <c r="J14" s="13">
        <f t="shared" si="1"/>
        <v>34.734000000000002</v>
      </c>
      <c r="K14" s="11">
        <v>60</v>
      </c>
      <c r="L14" s="13">
        <f t="shared" si="4"/>
        <v>1455.9295999999997</v>
      </c>
      <c r="M14" s="13">
        <v>2.5000000000000001E-2</v>
      </c>
      <c r="N14" s="13">
        <v>2.5000000000000001E-2</v>
      </c>
      <c r="O14" s="13">
        <v>0.05</v>
      </c>
      <c r="P14" s="13">
        <f t="shared" si="5"/>
        <v>72.796479999999988</v>
      </c>
      <c r="Q14" s="11">
        <v>400</v>
      </c>
      <c r="R14" s="13">
        <f t="shared" si="2"/>
        <v>1928.7260799999997</v>
      </c>
    </row>
    <row r="15" spans="1:18" ht="16.149999999999999" customHeight="1" x14ac:dyDescent="0.25">
      <c r="A15" s="5" t="s">
        <v>48</v>
      </c>
      <c r="B15" s="6" t="s">
        <v>26</v>
      </c>
      <c r="C15" s="6" t="s">
        <v>19</v>
      </c>
      <c r="D15" s="6" t="s">
        <v>21</v>
      </c>
      <c r="E15" s="10">
        <v>827</v>
      </c>
      <c r="F15" s="11">
        <v>87</v>
      </c>
      <c r="G15" s="14">
        <v>329.95</v>
      </c>
      <c r="H15" s="13">
        <f t="shared" si="3"/>
        <v>115.78000000000002</v>
      </c>
      <c r="I15" s="13">
        <f t="shared" si="0"/>
        <v>2.3156000000000003</v>
      </c>
      <c r="J15" s="13">
        <f t="shared" si="1"/>
        <v>34.734000000000002</v>
      </c>
      <c r="K15" s="11">
        <v>60</v>
      </c>
      <c r="L15" s="13">
        <f t="shared" si="4"/>
        <v>1456.7795999999998</v>
      </c>
      <c r="M15" s="13">
        <v>2.5000000000000001E-2</v>
      </c>
      <c r="N15" s="13">
        <v>2.5000000000000001E-2</v>
      </c>
      <c r="O15" s="13">
        <v>0.05</v>
      </c>
      <c r="P15" s="13">
        <f>+L15*O15</f>
        <v>72.838979999999992</v>
      </c>
      <c r="Q15" s="11">
        <v>400</v>
      </c>
      <c r="R15" s="13">
        <f t="shared" si="2"/>
        <v>1929.6185799999998</v>
      </c>
    </row>
    <row r="16" spans="1:18" ht="16.149999999999999" customHeight="1" x14ac:dyDescent="0.25">
      <c r="A16" s="5" t="s">
        <v>48</v>
      </c>
      <c r="B16" s="6" t="s">
        <v>26</v>
      </c>
      <c r="C16" s="6" t="s">
        <v>19</v>
      </c>
      <c r="D16" s="6" t="s">
        <v>21</v>
      </c>
      <c r="E16" s="10">
        <v>827</v>
      </c>
      <c r="F16" s="11">
        <v>87</v>
      </c>
      <c r="G16" s="12">
        <v>159</v>
      </c>
      <c r="H16" s="13">
        <f>E16*0.14</f>
        <v>115.78000000000002</v>
      </c>
      <c r="I16" s="13">
        <f>+H16*0.02</f>
        <v>2.3156000000000003</v>
      </c>
      <c r="J16" s="13">
        <f>H16*0.3</f>
        <v>34.734000000000002</v>
      </c>
      <c r="K16" s="11">
        <v>60</v>
      </c>
      <c r="L16" s="13">
        <f>SUM(E16:K16)</f>
        <v>1285.8295999999998</v>
      </c>
      <c r="M16" s="13">
        <v>0</v>
      </c>
      <c r="N16" s="13">
        <v>0</v>
      </c>
      <c r="O16" s="13">
        <v>0.05</v>
      </c>
      <c r="P16" s="13">
        <f>+L16*O16</f>
        <v>64.291479999999993</v>
      </c>
      <c r="Q16" s="11">
        <v>400</v>
      </c>
      <c r="R16" s="13">
        <f>+L16+P16+Q16</f>
        <v>1750.1210799999999</v>
      </c>
    </row>
    <row r="17" spans="1:19" ht="16.149999999999999" customHeight="1" x14ac:dyDescent="0.25">
      <c r="A17" s="5" t="s">
        <v>48</v>
      </c>
      <c r="B17" s="6" t="s">
        <v>28</v>
      </c>
      <c r="C17" s="6" t="s">
        <v>25</v>
      </c>
      <c r="D17" s="6" t="s">
        <v>20</v>
      </c>
      <c r="E17" s="10">
        <v>758</v>
      </c>
      <c r="F17" s="11">
        <v>87</v>
      </c>
      <c r="G17" s="15">
        <v>158.75</v>
      </c>
      <c r="H17" s="13">
        <f t="shared" si="3"/>
        <v>106.12</v>
      </c>
      <c r="I17" s="13">
        <f t="shared" si="0"/>
        <v>2.1224000000000003</v>
      </c>
      <c r="J17" s="13">
        <f t="shared" si="1"/>
        <v>31.835999999999999</v>
      </c>
      <c r="K17" s="11">
        <v>60</v>
      </c>
      <c r="L17" s="13">
        <f t="shared" si="4"/>
        <v>1203.8283999999999</v>
      </c>
      <c r="M17" s="13">
        <v>0</v>
      </c>
      <c r="N17" s="13">
        <v>0</v>
      </c>
      <c r="O17" s="13">
        <v>0.05</v>
      </c>
      <c r="P17" s="13">
        <f t="shared" ref="P17:P29" si="6">+L17*O17</f>
        <v>60.191419999999994</v>
      </c>
      <c r="Q17" s="11">
        <v>400</v>
      </c>
      <c r="R17" s="13">
        <f t="shared" ref="R17:R29" si="7">+L17+P17+Q17</f>
        <v>1664.01982</v>
      </c>
    </row>
    <row r="18" spans="1:19" ht="16.149999999999999" customHeight="1" x14ac:dyDescent="0.25">
      <c r="A18" s="5" t="s">
        <v>48</v>
      </c>
      <c r="B18" s="6" t="s">
        <v>35</v>
      </c>
      <c r="C18" s="6" t="s">
        <v>19</v>
      </c>
      <c r="D18" s="6" t="s">
        <v>20</v>
      </c>
      <c r="E18" s="10">
        <v>758</v>
      </c>
      <c r="F18" s="11">
        <v>87</v>
      </c>
      <c r="G18" s="16">
        <v>329.1</v>
      </c>
      <c r="H18" s="13">
        <f t="shared" si="3"/>
        <v>106.12</v>
      </c>
      <c r="I18" s="13">
        <f t="shared" si="0"/>
        <v>2.1224000000000003</v>
      </c>
      <c r="J18" s="13">
        <f t="shared" si="1"/>
        <v>31.835999999999999</v>
      </c>
      <c r="K18" s="11">
        <v>60</v>
      </c>
      <c r="L18" s="13">
        <f t="shared" si="4"/>
        <v>1374.1783999999998</v>
      </c>
      <c r="M18" s="13">
        <v>0</v>
      </c>
      <c r="N18" s="13">
        <v>0</v>
      </c>
      <c r="O18" s="13">
        <v>0.05</v>
      </c>
      <c r="P18" s="13">
        <f t="shared" si="6"/>
        <v>68.708919999999992</v>
      </c>
      <c r="Q18" s="11">
        <v>400</v>
      </c>
      <c r="R18" s="13">
        <f t="shared" si="7"/>
        <v>1842.8873199999998</v>
      </c>
    </row>
    <row r="19" spans="1:19" ht="16.149999999999999" customHeight="1" x14ac:dyDescent="0.25">
      <c r="A19" s="6" t="s">
        <v>24</v>
      </c>
      <c r="B19" s="5" t="s">
        <v>27</v>
      </c>
      <c r="C19" s="6" t="s">
        <v>19</v>
      </c>
      <c r="D19" s="6" t="s">
        <v>36</v>
      </c>
      <c r="E19" s="10">
        <v>1034</v>
      </c>
      <c r="F19" s="11">
        <v>87</v>
      </c>
      <c r="G19" s="16">
        <v>106</v>
      </c>
      <c r="H19" s="13">
        <f t="shared" si="3"/>
        <v>144.76000000000002</v>
      </c>
      <c r="I19" s="13">
        <f t="shared" si="0"/>
        <v>2.8952000000000004</v>
      </c>
      <c r="J19" s="13">
        <f t="shared" si="1"/>
        <v>43.428000000000004</v>
      </c>
      <c r="K19" s="11">
        <v>60</v>
      </c>
      <c r="L19" s="13">
        <f t="shared" si="4"/>
        <v>1478.0832</v>
      </c>
      <c r="M19" s="13">
        <v>0</v>
      </c>
      <c r="N19" s="13">
        <v>0</v>
      </c>
      <c r="O19" s="13">
        <v>0.05</v>
      </c>
      <c r="P19" s="13">
        <f t="shared" si="6"/>
        <v>73.904160000000005</v>
      </c>
      <c r="Q19" s="11">
        <v>400</v>
      </c>
      <c r="R19" s="13">
        <f t="shared" si="7"/>
        <v>1951.9873600000001</v>
      </c>
    </row>
    <row r="20" spans="1:19" ht="16.149999999999999" customHeight="1" x14ac:dyDescent="0.25">
      <c r="A20" s="6" t="s">
        <v>24</v>
      </c>
      <c r="B20" s="5" t="s">
        <v>27</v>
      </c>
      <c r="C20" s="6" t="s">
        <v>19</v>
      </c>
      <c r="D20" s="6" t="s">
        <v>36</v>
      </c>
      <c r="E20" s="10">
        <v>1120</v>
      </c>
      <c r="F20" s="11">
        <v>87</v>
      </c>
      <c r="G20" s="16">
        <v>106</v>
      </c>
      <c r="H20" s="13">
        <f t="shared" si="3"/>
        <v>156.80000000000001</v>
      </c>
      <c r="I20" s="13">
        <f t="shared" si="0"/>
        <v>3.1360000000000001</v>
      </c>
      <c r="J20" s="13">
        <f t="shared" si="1"/>
        <v>47.04</v>
      </c>
      <c r="K20" s="11">
        <v>60</v>
      </c>
      <c r="L20" s="13">
        <f t="shared" si="4"/>
        <v>1579.9759999999999</v>
      </c>
      <c r="M20" s="13">
        <v>0</v>
      </c>
      <c r="N20" s="13">
        <v>0</v>
      </c>
      <c r="O20" s="13">
        <v>0.05</v>
      </c>
      <c r="P20" s="13">
        <f t="shared" si="6"/>
        <v>78.998800000000003</v>
      </c>
      <c r="Q20" s="11">
        <v>400</v>
      </c>
      <c r="R20" s="13">
        <f t="shared" si="7"/>
        <v>2058.9748</v>
      </c>
      <c r="S20" s="2" t="s">
        <v>37</v>
      </c>
    </row>
    <row r="21" spans="1:19" ht="16.149999999999999" customHeight="1" x14ac:dyDescent="0.25">
      <c r="A21" s="5" t="s">
        <v>50</v>
      </c>
      <c r="B21" s="5" t="s">
        <v>38</v>
      </c>
      <c r="C21" s="6" t="s">
        <v>19</v>
      </c>
      <c r="D21" s="6" t="s">
        <v>39</v>
      </c>
      <c r="E21" s="10">
        <v>896</v>
      </c>
      <c r="F21" s="11">
        <v>87</v>
      </c>
      <c r="G21" s="16">
        <v>106</v>
      </c>
      <c r="H21" s="13">
        <f>E21*0.14</f>
        <v>125.44000000000001</v>
      </c>
      <c r="I21" s="13">
        <f t="shared" si="0"/>
        <v>2.5088000000000004</v>
      </c>
      <c r="J21" s="13">
        <f t="shared" si="1"/>
        <v>37.632000000000005</v>
      </c>
      <c r="K21" s="11">
        <v>60</v>
      </c>
      <c r="L21" s="13">
        <f t="shared" si="4"/>
        <v>1314.5808000000002</v>
      </c>
      <c r="M21" s="13">
        <v>0</v>
      </c>
      <c r="N21" s="13">
        <v>0</v>
      </c>
      <c r="O21" s="13">
        <v>0.05</v>
      </c>
      <c r="P21" s="13">
        <f t="shared" si="6"/>
        <v>65.729040000000012</v>
      </c>
      <c r="Q21" s="11">
        <v>400</v>
      </c>
      <c r="R21" s="13">
        <f t="shared" si="7"/>
        <v>1780.3098400000001</v>
      </c>
    </row>
    <row r="22" spans="1:19" ht="16.149999999999999" customHeight="1" x14ac:dyDescent="0.25">
      <c r="A22" s="5" t="s">
        <v>50</v>
      </c>
      <c r="B22" s="5" t="s">
        <v>40</v>
      </c>
      <c r="C22" s="6" t="s">
        <v>19</v>
      </c>
      <c r="D22" s="6" t="s">
        <v>39</v>
      </c>
      <c r="E22" s="10">
        <v>896</v>
      </c>
      <c r="F22" s="11">
        <v>87</v>
      </c>
      <c r="G22" s="16">
        <v>106</v>
      </c>
      <c r="H22" s="13">
        <f t="shared" si="3"/>
        <v>125.44000000000001</v>
      </c>
      <c r="I22" s="13">
        <f t="shared" si="0"/>
        <v>2.5088000000000004</v>
      </c>
      <c r="J22" s="13">
        <f t="shared" si="1"/>
        <v>37.632000000000005</v>
      </c>
      <c r="K22" s="11">
        <v>60</v>
      </c>
      <c r="L22" s="13">
        <f t="shared" si="4"/>
        <v>1314.5808000000002</v>
      </c>
      <c r="M22" s="13">
        <v>0</v>
      </c>
      <c r="N22" s="13">
        <v>0</v>
      </c>
      <c r="O22" s="13">
        <v>0.05</v>
      </c>
      <c r="P22" s="13">
        <f t="shared" si="6"/>
        <v>65.729040000000012</v>
      </c>
      <c r="Q22" s="11">
        <v>400</v>
      </c>
      <c r="R22" s="13">
        <f t="shared" si="7"/>
        <v>1780.3098400000001</v>
      </c>
    </row>
    <row r="23" spans="1:19" ht="16.149999999999999" customHeight="1" x14ac:dyDescent="0.25">
      <c r="A23" s="5" t="s">
        <v>50</v>
      </c>
      <c r="B23" s="5" t="s">
        <v>41</v>
      </c>
      <c r="C23" s="6" t="s">
        <v>19</v>
      </c>
      <c r="D23" s="6" t="s">
        <v>39</v>
      </c>
      <c r="E23" s="10">
        <v>896</v>
      </c>
      <c r="F23" s="11">
        <v>87</v>
      </c>
      <c r="G23" s="16">
        <v>106</v>
      </c>
      <c r="H23" s="13">
        <f t="shared" si="3"/>
        <v>125.44000000000001</v>
      </c>
      <c r="I23" s="13">
        <f t="shared" si="0"/>
        <v>2.5088000000000004</v>
      </c>
      <c r="J23" s="13">
        <f t="shared" si="1"/>
        <v>37.632000000000005</v>
      </c>
      <c r="K23" s="11">
        <v>60</v>
      </c>
      <c r="L23" s="13">
        <f t="shared" ref="L23:L29" si="8">SUM(E23:K23)</f>
        <v>1314.5808000000002</v>
      </c>
      <c r="M23" s="13">
        <v>0</v>
      </c>
      <c r="N23" s="13">
        <v>0</v>
      </c>
      <c r="O23" s="13">
        <v>0.05</v>
      </c>
      <c r="P23" s="13">
        <f t="shared" si="6"/>
        <v>65.729040000000012</v>
      </c>
      <c r="Q23" s="11">
        <v>400</v>
      </c>
      <c r="R23" s="13">
        <f t="shared" si="7"/>
        <v>1780.3098400000001</v>
      </c>
    </row>
    <row r="24" spans="1:19" ht="16.149999999999999" customHeight="1" x14ac:dyDescent="0.25">
      <c r="A24" s="5" t="s">
        <v>51</v>
      </c>
      <c r="B24" s="5" t="s">
        <v>42</v>
      </c>
      <c r="C24" s="6" t="s">
        <v>19</v>
      </c>
      <c r="D24" s="6" t="s">
        <v>21</v>
      </c>
      <c r="E24" s="10">
        <v>827</v>
      </c>
      <c r="F24" s="11">
        <v>87</v>
      </c>
      <c r="G24" s="16">
        <v>106</v>
      </c>
      <c r="H24" s="13">
        <f t="shared" si="3"/>
        <v>115.78000000000002</v>
      </c>
      <c r="I24" s="13">
        <f t="shared" si="0"/>
        <v>2.3156000000000003</v>
      </c>
      <c r="J24" s="13">
        <f t="shared" si="1"/>
        <v>34.734000000000002</v>
      </c>
      <c r="K24" s="11">
        <v>60</v>
      </c>
      <c r="L24" s="13">
        <f t="shared" si="8"/>
        <v>1232.8295999999998</v>
      </c>
      <c r="M24" s="13">
        <v>0</v>
      </c>
      <c r="N24" s="13">
        <v>0</v>
      </c>
      <c r="O24" s="13">
        <v>0.05</v>
      </c>
      <c r="P24" s="13">
        <f t="shared" si="6"/>
        <v>61.641479999999994</v>
      </c>
      <c r="Q24" s="11">
        <v>400</v>
      </c>
      <c r="R24" s="13">
        <f t="shared" si="7"/>
        <v>1694.4710799999998</v>
      </c>
    </row>
    <row r="25" spans="1:19" ht="16.149999999999999" customHeight="1" x14ac:dyDescent="0.25">
      <c r="A25" s="5" t="s">
        <v>49</v>
      </c>
      <c r="B25" s="5" t="s">
        <v>43</v>
      </c>
      <c r="C25" s="6" t="s">
        <v>19</v>
      </c>
      <c r="D25" s="6" t="s">
        <v>21</v>
      </c>
      <c r="E25" s="10">
        <v>827</v>
      </c>
      <c r="F25" s="11">
        <v>87</v>
      </c>
      <c r="G25" s="16">
        <v>106</v>
      </c>
      <c r="H25" s="13">
        <f t="shared" si="3"/>
        <v>115.78000000000002</v>
      </c>
      <c r="I25" s="13">
        <f t="shared" si="0"/>
        <v>2.3156000000000003</v>
      </c>
      <c r="J25" s="13">
        <f t="shared" si="1"/>
        <v>34.734000000000002</v>
      </c>
      <c r="K25" s="11">
        <v>60</v>
      </c>
      <c r="L25" s="13">
        <f t="shared" si="8"/>
        <v>1232.8295999999998</v>
      </c>
      <c r="M25" s="13">
        <v>0</v>
      </c>
      <c r="N25" s="13">
        <v>0</v>
      </c>
      <c r="O25" s="13">
        <v>0.05</v>
      </c>
      <c r="P25" s="13">
        <f t="shared" si="6"/>
        <v>61.641479999999994</v>
      </c>
      <c r="Q25" s="11">
        <v>400</v>
      </c>
      <c r="R25" s="13">
        <f t="shared" si="7"/>
        <v>1694.4710799999998</v>
      </c>
    </row>
    <row r="26" spans="1:19" ht="16.149999999999999" customHeight="1" x14ac:dyDescent="0.25">
      <c r="A26" s="5" t="s">
        <v>49</v>
      </c>
      <c r="B26" s="5" t="s">
        <v>44</v>
      </c>
      <c r="C26" s="6" t="s">
        <v>19</v>
      </c>
      <c r="D26" s="6" t="s">
        <v>20</v>
      </c>
      <c r="E26" s="10">
        <v>758</v>
      </c>
      <c r="F26" s="11">
        <v>87</v>
      </c>
      <c r="G26" s="16">
        <v>159</v>
      </c>
      <c r="H26" s="13">
        <f t="shared" si="3"/>
        <v>106.12</v>
      </c>
      <c r="I26" s="13">
        <f t="shared" si="0"/>
        <v>2.1224000000000003</v>
      </c>
      <c r="J26" s="13">
        <f t="shared" si="1"/>
        <v>31.835999999999999</v>
      </c>
      <c r="K26" s="11">
        <v>60</v>
      </c>
      <c r="L26" s="13">
        <f t="shared" si="8"/>
        <v>1204.0783999999999</v>
      </c>
      <c r="M26" s="13">
        <v>0</v>
      </c>
      <c r="N26" s="13">
        <v>0</v>
      </c>
      <c r="O26" s="13">
        <v>0.05</v>
      </c>
      <c r="P26" s="13">
        <f t="shared" si="6"/>
        <v>60.203919999999997</v>
      </c>
      <c r="Q26" s="11">
        <v>400</v>
      </c>
      <c r="R26" s="13">
        <f t="shared" si="7"/>
        <v>1664.2823199999998</v>
      </c>
    </row>
    <row r="27" spans="1:19" ht="16.149999999999999" customHeight="1" x14ac:dyDescent="0.25">
      <c r="A27" s="5" t="s">
        <v>49</v>
      </c>
      <c r="B27" s="5" t="s">
        <v>44</v>
      </c>
      <c r="C27" s="6" t="s">
        <v>19</v>
      </c>
      <c r="D27" s="6" t="s">
        <v>21</v>
      </c>
      <c r="E27" s="10">
        <v>827</v>
      </c>
      <c r="F27" s="11">
        <v>87</v>
      </c>
      <c r="G27" s="16">
        <v>106</v>
      </c>
      <c r="H27" s="13">
        <f t="shared" si="3"/>
        <v>115.78000000000002</v>
      </c>
      <c r="I27" s="13">
        <f t="shared" si="0"/>
        <v>2.3156000000000003</v>
      </c>
      <c r="J27" s="13">
        <f t="shared" si="1"/>
        <v>34.734000000000002</v>
      </c>
      <c r="K27" s="11">
        <v>60</v>
      </c>
      <c r="L27" s="13">
        <f t="shared" si="8"/>
        <v>1232.8295999999998</v>
      </c>
      <c r="M27" s="13">
        <v>0</v>
      </c>
      <c r="N27" s="13">
        <v>0</v>
      </c>
      <c r="O27" s="13">
        <v>0.05</v>
      </c>
      <c r="P27" s="13">
        <f t="shared" si="6"/>
        <v>61.641479999999994</v>
      </c>
      <c r="Q27" s="11">
        <v>400</v>
      </c>
      <c r="R27" s="13">
        <f t="shared" si="7"/>
        <v>1694.4710799999998</v>
      </c>
    </row>
    <row r="28" spans="1:19" ht="16.149999999999999" customHeight="1" x14ac:dyDescent="0.25">
      <c r="A28" s="5" t="s">
        <v>52</v>
      </c>
      <c r="B28" s="5" t="s">
        <v>45</v>
      </c>
      <c r="C28" s="6" t="s">
        <v>19</v>
      </c>
      <c r="D28" s="6" t="s">
        <v>21</v>
      </c>
      <c r="E28" s="10">
        <v>827</v>
      </c>
      <c r="F28" s="11">
        <v>87</v>
      </c>
      <c r="G28" s="16">
        <v>106</v>
      </c>
      <c r="H28" s="13">
        <f t="shared" si="3"/>
        <v>115.78000000000002</v>
      </c>
      <c r="I28" s="13">
        <f t="shared" si="0"/>
        <v>2.3156000000000003</v>
      </c>
      <c r="J28" s="13">
        <f t="shared" si="1"/>
        <v>34.734000000000002</v>
      </c>
      <c r="K28" s="11">
        <v>60</v>
      </c>
      <c r="L28" s="13">
        <f t="shared" si="8"/>
        <v>1232.8295999999998</v>
      </c>
      <c r="M28" s="13">
        <v>0</v>
      </c>
      <c r="N28" s="13">
        <v>0</v>
      </c>
      <c r="O28" s="13">
        <v>0.05</v>
      </c>
      <c r="P28" s="13">
        <f t="shared" si="6"/>
        <v>61.641479999999994</v>
      </c>
      <c r="Q28" s="11">
        <v>400</v>
      </c>
      <c r="R28" s="13">
        <f t="shared" si="7"/>
        <v>1694.4710799999998</v>
      </c>
    </row>
    <row r="29" spans="1:19" ht="16.149999999999999" customHeight="1" x14ac:dyDescent="0.25">
      <c r="A29" s="5" t="s">
        <v>48</v>
      </c>
      <c r="B29" s="5" t="s">
        <v>46</v>
      </c>
      <c r="C29" s="6" t="s">
        <v>19</v>
      </c>
      <c r="D29" s="6" t="s">
        <v>47</v>
      </c>
      <c r="E29" s="10">
        <v>965</v>
      </c>
      <c r="F29" s="11">
        <v>87</v>
      </c>
      <c r="G29" s="16">
        <v>106</v>
      </c>
      <c r="H29" s="13">
        <f t="shared" si="3"/>
        <v>135.10000000000002</v>
      </c>
      <c r="I29" s="13">
        <f t="shared" si="0"/>
        <v>2.7020000000000004</v>
      </c>
      <c r="J29" s="13">
        <f t="shared" si="1"/>
        <v>40.530000000000008</v>
      </c>
      <c r="K29" s="11">
        <v>60</v>
      </c>
      <c r="L29" s="13">
        <f t="shared" si="8"/>
        <v>1396.3319999999999</v>
      </c>
      <c r="M29" s="13">
        <v>0</v>
      </c>
      <c r="N29" s="13">
        <v>0</v>
      </c>
      <c r="O29" s="13">
        <v>0.05</v>
      </c>
      <c r="P29" s="13">
        <f t="shared" si="6"/>
        <v>69.816599999999994</v>
      </c>
      <c r="Q29" s="11">
        <v>400</v>
      </c>
      <c r="R29" s="13">
        <f t="shared" si="7"/>
        <v>1866.1486</v>
      </c>
    </row>
    <row r="30" spans="1:19" x14ac:dyDescent="0.25">
      <c r="C30" s="7"/>
      <c r="D30" s="7"/>
      <c r="E30" s="17"/>
      <c r="G30" s="18"/>
      <c r="H30" s="19"/>
      <c r="I30" s="19"/>
      <c r="J30" s="19"/>
      <c r="L30" s="19"/>
      <c r="M30" s="19"/>
      <c r="N30" s="19"/>
      <c r="O30" s="19"/>
      <c r="P30" s="19"/>
      <c r="R30" s="19"/>
    </row>
    <row r="31" spans="1:19" x14ac:dyDescent="0.25">
      <c r="C31" s="7"/>
      <c r="D31" s="7"/>
      <c r="E31" s="17"/>
      <c r="G31" s="18"/>
      <c r="H31" s="19"/>
      <c r="I31" s="19"/>
      <c r="J31" s="19"/>
      <c r="L31" s="19"/>
      <c r="M31" s="19"/>
      <c r="N31" s="19"/>
      <c r="O31" s="19"/>
      <c r="P31" s="19"/>
      <c r="R31" s="19"/>
    </row>
    <row r="32" spans="1:19" x14ac:dyDescent="0.25">
      <c r="B32" s="1" t="s">
        <v>29</v>
      </c>
    </row>
  </sheetData>
  <pageMargins left="0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492D-F902-42A2-937C-C405C066B347}">
  <dimension ref="A2:R32"/>
  <sheetViews>
    <sheetView showGridLines="0" zoomScale="85" zoomScaleNormal="85" workbookViewId="0"/>
  </sheetViews>
  <sheetFormatPr defaultRowHeight="15" x14ac:dyDescent="0.25"/>
  <cols>
    <col min="1" max="1" width="15" style="1" customWidth="1"/>
    <col min="2" max="2" width="25" style="1" customWidth="1"/>
    <col min="3" max="3" width="12.85546875" style="1" customWidth="1"/>
    <col min="4" max="4" width="6.28515625" style="1" customWidth="1"/>
    <col min="5" max="5" width="6.7109375" style="9" customWidth="1"/>
    <col min="6" max="6" width="9.140625" style="9"/>
    <col min="7" max="7" width="8.140625" style="9" customWidth="1"/>
    <col min="8" max="8" width="10.5703125" style="9" customWidth="1"/>
    <col min="9" max="10" width="9.140625" style="9"/>
    <col min="11" max="11" width="11.140625" style="9" customWidth="1"/>
    <col min="12" max="12" width="9.140625" style="9"/>
    <col min="13" max="13" width="6.28515625" style="9" customWidth="1"/>
    <col min="14" max="14" width="6.5703125" style="9" customWidth="1"/>
    <col min="15" max="15" width="6.140625" style="9" customWidth="1"/>
    <col min="16" max="16" width="10.140625" style="9" customWidth="1"/>
    <col min="17" max="17" width="6.7109375" style="9" customWidth="1"/>
    <col min="18" max="18" width="9.5703125" style="9" bestFit="1" customWidth="1"/>
    <col min="19" max="19" width="7.140625" style="2" customWidth="1"/>
    <col min="20" max="16384" width="9.140625" style="2"/>
  </cols>
  <sheetData>
    <row r="2" spans="1:18" ht="18.75" x14ac:dyDescent="0.25">
      <c r="B2" s="8" t="s">
        <v>33</v>
      </c>
      <c r="C2" s="8"/>
    </row>
    <row r="4" spans="1:18" ht="65.25" customHeight="1" x14ac:dyDescent="0.25">
      <c r="A4" s="3" t="s">
        <v>30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4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</row>
    <row r="5" spans="1:18" ht="16.149999999999999" customHeight="1" x14ac:dyDescent="0.25">
      <c r="A5" s="5" t="s">
        <v>48</v>
      </c>
      <c r="B5" s="6" t="s">
        <v>18</v>
      </c>
      <c r="C5" s="6" t="s">
        <v>19</v>
      </c>
      <c r="D5" s="6" t="s">
        <v>20</v>
      </c>
      <c r="E5" s="10">
        <v>758</v>
      </c>
      <c r="F5" s="11">
        <v>87</v>
      </c>
      <c r="G5" s="12">
        <v>106</v>
      </c>
      <c r="H5" s="13">
        <f>E5*0.14</f>
        <v>106.12</v>
      </c>
      <c r="I5" s="13">
        <f t="shared" ref="I5:I30" si="0">+H5*0.02</f>
        <v>2.1224000000000003</v>
      </c>
      <c r="J5" s="13">
        <f t="shared" ref="J5:J30" si="1">H5*0.3</f>
        <v>31.835999999999999</v>
      </c>
      <c r="K5" s="11">
        <v>60</v>
      </c>
      <c r="L5" s="13">
        <f>SUM(E5:K5)</f>
        <v>1151.0783999999999</v>
      </c>
      <c r="M5" s="13">
        <v>0</v>
      </c>
      <c r="N5" s="13">
        <v>0</v>
      </c>
      <c r="O5" s="13">
        <v>0.05</v>
      </c>
      <c r="P5" s="13">
        <f>+L5*O5</f>
        <v>57.553919999999998</v>
      </c>
      <c r="Q5" s="11">
        <v>400</v>
      </c>
      <c r="R5" s="13">
        <f t="shared" ref="R5:R15" si="2">+L5+P5+Q5</f>
        <v>1608.6323199999999</v>
      </c>
    </row>
    <row r="6" spans="1:18" ht="16.149999999999999" customHeight="1" x14ac:dyDescent="0.25">
      <c r="A6" s="5" t="s">
        <v>32</v>
      </c>
      <c r="B6" s="6" t="s">
        <v>22</v>
      </c>
      <c r="C6" s="6" t="s">
        <v>19</v>
      </c>
      <c r="D6" s="6" t="s">
        <v>20</v>
      </c>
      <c r="E6" s="10">
        <v>758</v>
      </c>
      <c r="F6" s="11">
        <v>87</v>
      </c>
      <c r="G6" s="12">
        <v>106</v>
      </c>
      <c r="H6" s="13">
        <f t="shared" ref="H6:H29" si="3">E6*0.14</f>
        <v>106.12</v>
      </c>
      <c r="I6" s="13">
        <f t="shared" si="0"/>
        <v>2.1224000000000003</v>
      </c>
      <c r="J6" s="13">
        <f t="shared" si="1"/>
        <v>31.835999999999999</v>
      </c>
      <c r="K6" s="11">
        <v>60</v>
      </c>
      <c r="L6" s="13">
        <f t="shared" ref="L6:L30" si="4">SUM(E6:K6)</f>
        <v>1151.0783999999999</v>
      </c>
      <c r="M6" s="13">
        <v>2.5000000000000001E-2</v>
      </c>
      <c r="N6" s="13">
        <v>2.5000000000000001E-2</v>
      </c>
      <c r="O6" s="13">
        <v>0.05</v>
      </c>
      <c r="P6" s="13">
        <f t="shared" ref="P6:P14" si="5">+L6*O6</f>
        <v>57.553919999999998</v>
      </c>
      <c r="Q6" s="11">
        <v>400</v>
      </c>
      <c r="R6" s="13">
        <f t="shared" si="2"/>
        <v>1608.6323199999999</v>
      </c>
    </row>
    <row r="7" spans="1:18" ht="16.149999999999999" customHeight="1" x14ac:dyDescent="0.25">
      <c r="A7" s="5" t="s">
        <v>24</v>
      </c>
      <c r="B7" s="6" t="s">
        <v>27</v>
      </c>
      <c r="C7" s="6" t="s">
        <v>25</v>
      </c>
      <c r="D7" s="6" t="s">
        <v>20</v>
      </c>
      <c r="E7" s="10">
        <v>758</v>
      </c>
      <c r="F7" s="11">
        <v>87</v>
      </c>
      <c r="G7" s="12">
        <v>106</v>
      </c>
      <c r="H7" s="13">
        <f>E7*0.14</f>
        <v>106.12</v>
      </c>
      <c r="I7" s="13">
        <f>+H7*0.02</f>
        <v>2.1224000000000003</v>
      </c>
      <c r="J7" s="13">
        <f>H7*0.3</f>
        <v>31.835999999999999</v>
      </c>
      <c r="K7" s="11">
        <v>60</v>
      </c>
      <c r="L7" s="13">
        <f>SUM(E7:K7)</f>
        <v>1151.0783999999999</v>
      </c>
      <c r="M7" s="13">
        <v>2.5000000000000001E-2</v>
      </c>
      <c r="N7" s="13">
        <v>2.5000000000000001E-2</v>
      </c>
      <c r="O7" s="13">
        <v>0.05</v>
      </c>
      <c r="P7" s="13">
        <f>+L7*O7</f>
        <v>57.553919999999998</v>
      </c>
      <c r="Q7" s="11">
        <v>400</v>
      </c>
      <c r="R7" s="13">
        <f>+L7+P7+Q7</f>
        <v>1608.6323199999999</v>
      </c>
    </row>
    <row r="8" spans="1:18" ht="16.149999999999999" customHeight="1" x14ac:dyDescent="0.25">
      <c r="A8" s="5" t="s">
        <v>32</v>
      </c>
      <c r="B8" s="6" t="s">
        <v>23</v>
      </c>
      <c r="C8" s="6" t="s">
        <v>19</v>
      </c>
      <c r="D8" s="6" t="s">
        <v>20</v>
      </c>
      <c r="E8" s="10">
        <v>758</v>
      </c>
      <c r="F8" s="11">
        <v>87</v>
      </c>
      <c r="G8" s="12">
        <v>106</v>
      </c>
      <c r="H8" s="13">
        <f t="shared" si="3"/>
        <v>106.12</v>
      </c>
      <c r="I8" s="13">
        <f t="shared" si="0"/>
        <v>2.1224000000000003</v>
      </c>
      <c r="J8" s="13">
        <f t="shared" si="1"/>
        <v>31.835999999999999</v>
      </c>
      <c r="K8" s="11">
        <v>60</v>
      </c>
      <c r="L8" s="13">
        <f t="shared" si="4"/>
        <v>1151.0783999999999</v>
      </c>
      <c r="M8" s="13">
        <v>2.5000000000000001E-2</v>
      </c>
      <c r="N8" s="13">
        <v>2.5000000000000001E-2</v>
      </c>
      <c r="O8" s="13">
        <v>0.05</v>
      </c>
      <c r="P8" s="13">
        <f t="shared" si="5"/>
        <v>57.553919999999998</v>
      </c>
      <c r="Q8" s="11">
        <v>400</v>
      </c>
      <c r="R8" s="13">
        <f t="shared" si="2"/>
        <v>1608.6323199999999</v>
      </c>
    </row>
    <row r="9" spans="1:18" ht="16.149999999999999" customHeight="1" x14ac:dyDescent="0.25">
      <c r="A9" s="6" t="s">
        <v>24</v>
      </c>
      <c r="B9" s="6" t="s">
        <v>24</v>
      </c>
      <c r="C9" s="6" t="s">
        <v>25</v>
      </c>
      <c r="D9" s="6" t="s">
        <v>20</v>
      </c>
      <c r="E9" s="10">
        <v>758</v>
      </c>
      <c r="F9" s="11">
        <v>87</v>
      </c>
      <c r="G9" s="12">
        <v>155</v>
      </c>
      <c r="H9" s="13">
        <f t="shared" si="3"/>
        <v>106.12</v>
      </c>
      <c r="I9" s="13">
        <f t="shared" si="0"/>
        <v>2.1224000000000003</v>
      </c>
      <c r="J9" s="13">
        <f t="shared" si="1"/>
        <v>31.835999999999999</v>
      </c>
      <c r="K9" s="11">
        <v>60</v>
      </c>
      <c r="L9" s="13">
        <f t="shared" si="4"/>
        <v>1200.0783999999999</v>
      </c>
      <c r="M9" s="13">
        <v>2.5000000000000001E-2</v>
      </c>
      <c r="N9" s="13">
        <v>2.5000000000000001E-2</v>
      </c>
      <c r="O9" s="13">
        <v>0.05</v>
      </c>
      <c r="P9" s="13">
        <f t="shared" si="5"/>
        <v>60.003919999999994</v>
      </c>
      <c r="Q9" s="11">
        <v>400</v>
      </c>
      <c r="R9" s="13">
        <f t="shared" si="2"/>
        <v>1660.08232</v>
      </c>
    </row>
    <row r="10" spans="1:18" ht="16.149999999999999" customHeight="1" x14ac:dyDescent="0.25">
      <c r="A10" s="6" t="s">
        <v>24</v>
      </c>
      <c r="B10" s="6" t="s">
        <v>24</v>
      </c>
      <c r="C10" s="6" t="s">
        <v>25</v>
      </c>
      <c r="D10" s="6" t="s">
        <v>20</v>
      </c>
      <c r="E10" s="10">
        <v>758</v>
      </c>
      <c r="F10" s="11">
        <v>87</v>
      </c>
      <c r="G10" s="12">
        <v>106</v>
      </c>
      <c r="H10" s="13">
        <f>E10*0.14</f>
        <v>106.12</v>
      </c>
      <c r="I10" s="13">
        <f>+H10*0.02</f>
        <v>2.1224000000000003</v>
      </c>
      <c r="J10" s="13">
        <f>H10*0.3</f>
        <v>31.835999999999999</v>
      </c>
      <c r="K10" s="11">
        <v>60</v>
      </c>
      <c r="L10" s="13">
        <f>SUM(E10:K10)</f>
        <v>1151.0783999999999</v>
      </c>
      <c r="M10" s="13">
        <v>2.5000000000000001E-2</v>
      </c>
      <c r="N10" s="13">
        <v>2.5000000000000001E-2</v>
      </c>
      <c r="O10" s="13">
        <v>0.05</v>
      </c>
      <c r="P10" s="13">
        <f>+L10*O10</f>
        <v>57.553919999999998</v>
      </c>
      <c r="Q10" s="11">
        <v>400</v>
      </c>
      <c r="R10" s="13">
        <f>+L10+P10+Q10</f>
        <v>1608.6323199999999</v>
      </c>
    </row>
    <row r="11" spans="1:18" ht="16.149999999999999" customHeight="1" x14ac:dyDescent="0.25">
      <c r="A11" s="6" t="s">
        <v>24</v>
      </c>
      <c r="B11" s="6" t="s">
        <v>24</v>
      </c>
      <c r="C11" s="6" t="s">
        <v>19</v>
      </c>
      <c r="D11" s="6" t="s">
        <v>20</v>
      </c>
      <c r="E11" s="10">
        <v>758</v>
      </c>
      <c r="F11" s="11">
        <v>87</v>
      </c>
      <c r="G11" s="12">
        <v>159</v>
      </c>
      <c r="H11" s="13">
        <f>E11*0.14</f>
        <v>106.12</v>
      </c>
      <c r="I11" s="13">
        <f>+H11*0.02</f>
        <v>2.1224000000000003</v>
      </c>
      <c r="J11" s="13">
        <f>H11*0.3</f>
        <v>31.835999999999999</v>
      </c>
      <c r="K11" s="11">
        <v>60</v>
      </c>
      <c r="L11" s="13">
        <f>SUM(E11:K11)</f>
        <v>1204.0783999999999</v>
      </c>
      <c r="M11" s="13">
        <v>2.5000000000000001E-2</v>
      </c>
      <c r="N11" s="13">
        <v>2.5000000000000001E-2</v>
      </c>
      <c r="O11" s="13">
        <v>0.05</v>
      </c>
      <c r="P11" s="13">
        <f>+L11*O11</f>
        <v>60.203919999999997</v>
      </c>
      <c r="Q11" s="11">
        <v>400</v>
      </c>
      <c r="R11" s="13">
        <f>+L11+P11+Q11</f>
        <v>1664.2823199999998</v>
      </c>
    </row>
    <row r="12" spans="1:18" ht="16.149999999999999" customHeight="1" x14ac:dyDescent="0.25">
      <c r="A12" s="6" t="s">
        <v>24</v>
      </c>
      <c r="B12" s="6" t="s">
        <v>27</v>
      </c>
      <c r="C12" s="6" t="s">
        <v>19</v>
      </c>
      <c r="D12" s="6" t="s">
        <v>34</v>
      </c>
      <c r="E12" s="10">
        <v>600</v>
      </c>
      <c r="F12" s="11">
        <v>87</v>
      </c>
      <c r="G12" s="12">
        <v>106</v>
      </c>
      <c r="H12" s="13">
        <f>E12*0.14</f>
        <v>84.000000000000014</v>
      </c>
      <c r="I12" s="13">
        <f>+H12*0.02</f>
        <v>1.6800000000000004</v>
      </c>
      <c r="J12" s="13">
        <f>H12*0.3</f>
        <v>25.200000000000003</v>
      </c>
      <c r="K12" s="11">
        <v>60</v>
      </c>
      <c r="L12" s="13">
        <f>SUM(E12:K12)</f>
        <v>963.88</v>
      </c>
      <c r="M12" s="13">
        <v>2.5000000000000001E-2</v>
      </c>
      <c r="N12" s="13">
        <v>2.5000000000000001E-2</v>
      </c>
      <c r="O12" s="13">
        <v>0.05</v>
      </c>
      <c r="P12" s="13">
        <f>+L12*O12</f>
        <v>48.194000000000003</v>
      </c>
      <c r="Q12" s="11">
        <v>400</v>
      </c>
      <c r="R12" s="13">
        <f>+L12+P12+Q12</f>
        <v>1412.0740000000001</v>
      </c>
    </row>
    <row r="13" spans="1:18" ht="16.149999999999999" customHeight="1" x14ac:dyDescent="0.25">
      <c r="A13" s="5" t="s">
        <v>48</v>
      </c>
      <c r="B13" s="6" t="s">
        <v>26</v>
      </c>
      <c r="C13" s="6" t="s">
        <v>25</v>
      </c>
      <c r="D13" s="6" t="s">
        <v>21</v>
      </c>
      <c r="E13" s="10">
        <v>827</v>
      </c>
      <c r="F13" s="11">
        <v>87</v>
      </c>
      <c r="G13" s="12">
        <v>106</v>
      </c>
      <c r="H13" s="13">
        <f t="shared" si="3"/>
        <v>115.78000000000002</v>
      </c>
      <c r="I13" s="13">
        <f t="shared" si="0"/>
        <v>2.3156000000000003</v>
      </c>
      <c r="J13" s="13">
        <f t="shared" si="1"/>
        <v>34.734000000000002</v>
      </c>
      <c r="K13" s="11">
        <v>60</v>
      </c>
      <c r="L13" s="13">
        <f t="shared" si="4"/>
        <v>1232.8295999999998</v>
      </c>
      <c r="M13" s="13">
        <v>2.5000000000000001E-2</v>
      </c>
      <c r="N13" s="13">
        <v>2.5000000000000001E-2</v>
      </c>
      <c r="O13" s="13">
        <v>0.05</v>
      </c>
      <c r="P13" s="13">
        <f>+L13*O13</f>
        <v>61.641479999999994</v>
      </c>
      <c r="Q13" s="11">
        <v>400</v>
      </c>
      <c r="R13" s="13">
        <f t="shared" si="2"/>
        <v>1694.4710799999998</v>
      </c>
    </row>
    <row r="14" spans="1:18" ht="16.149999999999999" customHeight="1" x14ac:dyDescent="0.25">
      <c r="A14" s="5" t="s">
        <v>48</v>
      </c>
      <c r="B14" s="6" t="s">
        <v>26</v>
      </c>
      <c r="C14" s="6" t="s">
        <v>19</v>
      </c>
      <c r="D14" s="6" t="s">
        <v>21</v>
      </c>
      <c r="E14" s="10">
        <v>827</v>
      </c>
      <c r="F14" s="11">
        <v>87</v>
      </c>
      <c r="G14" s="12">
        <v>329.1</v>
      </c>
      <c r="H14" s="13">
        <f t="shared" si="3"/>
        <v>115.78000000000002</v>
      </c>
      <c r="I14" s="13">
        <f t="shared" si="0"/>
        <v>2.3156000000000003</v>
      </c>
      <c r="J14" s="13">
        <f t="shared" si="1"/>
        <v>34.734000000000002</v>
      </c>
      <c r="K14" s="11">
        <v>60</v>
      </c>
      <c r="L14" s="13">
        <f t="shared" si="4"/>
        <v>1455.9295999999997</v>
      </c>
      <c r="M14" s="13">
        <v>2.5000000000000001E-2</v>
      </c>
      <c r="N14" s="13">
        <v>2.5000000000000001E-2</v>
      </c>
      <c r="O14" s="13">
        <v>0.05</v>
      </c>
      <c r="P14" s="13">
        <f t="shared" si="5"/>
        <v>72.796479999999988</v>
      </c>
      <c r="Q14" s="11">
        <v>400</v>
      </c>
      <c r="R14" s="13">
        <f t="shared" si="2"/>
        <v>1928.7260799999997</v>
      </c>
    </row>
    <row r="15" spans="1:18" ht="16.149999999999999" customHeight="1" x14ac:dyDescent="0.25">
      <c r="A15" s="5" t="s">
        <v>48</v>
      </c>
      <c r="B15" s="6" t="s">
        <v>26</v>
      </c>
      <c r="C15" s="6" t="s">
        <v>19</v>
      </c>
      <c r="D15" s="6" t="s">
        <v>21</v>
      </c>
      <c r="E15" s="10">
        <v>827</v>
      </c>
      <c r="F15" s="11">
        <v>87</v>
      </c>
      <c r="G15" s="14">
        <v>329.95</v>
      </c>
      <c r="H15" s="13">
        <f t="shared" si="3"/>
        <v>115.78000000000002</v>
      </c>
      <c r="I15" s="13">
        <f t="shared" si="0"/>
        <v>2.3156000000000003</v>
      </c>
      <c r="J15" s="13">
        <f t="shared" si="1"/>
        <v>34.734000000000002</v>
      </c>
      <c r="K15" s="11">
        <v>60</v>
      </c>
      <c r="L15" s="13">
        <f t="shared" si="4"/>
        <v>1456.7795999999998</v>
      </c>
      <c r="M15" s="13">
        <v>2.5000000000000001E-2</v>
      </c>
      <c r="N15" s="13">
        <v>2.5000000000000001E-2</v>
      </c>
      <c r="O15" s="13">
        <v>0.05</v>
      </c>
      <c r="P15" s="13">
        <f>+L15*O15</f>
        <v>72.838979999999992</v>
      </c>
      <c r="Q15" s="11">
        <v>400</v>
      </c>
      <c r="R15" s="13">
        <f t="shared" si="2"/>
        <v>1929.6185799999998</v>
      </c>
    </row>
    <row r="16" spans="1:18" ht="16.149999999999999" customHeight="1" x14ac:dyDescent="0.25">
      <c r="A16" s="5" t="s">
        <v>48</v>
      </c>
      <c r="B16" s="6" t="s">
        <v>26</v>
      </c>
      <c r="C16" s="6" t="s">
        <v>19</v>
      </c>
      <c r="D16" s="6" t="s">
        <v>21</v>
      </c>
      <c r="E16" s="10">
        <v>827</v>
      </c>
      <c r="F16" s="11">
        <v>87</v>
      </c>
      <c r="G16" s="12">
        <v>159</v>
      </c>
      <c r="H16" s="13">
        <f>E16*0.14</f>
        <v>115.78000000000002</v>
      </c>
      <c r="I16" s="13">
        <f>+H16*0.02</f>
        <v>2.3156000000000003</v>
      </c>
      <c r="J16" s="13">
        <f>H16*0.3</f>
        <v>34.734000000000002</v>
      </c>
      <c r="K16" s="11">
        <v>60</v>
      </c>
      <c r="L16" s="13">
        <f>SUM(E16:K16)</f>
        <v>1285.8295999999998</v>
      </c>
      <c r="M16" s="13">
        <v>0</v>
      </c>
      <c r="N16" s="13">
        <v>0</v>
      </c>
      <c r="O16" s="13">
        <v>0.05</v>
      </c>
      <c r="P16" s="13">
        <f>+L16*O16</f>
        <v>64.291479999999993</v>
      </c>
      <c r="Q16" s="11">
        <v>400</v>
      </c>
      <c r="R16" s="13">
        <f>+L16+P16+Q16</f>
        <v>1750.1210799999999</v>
      </c>
    </row>
    <row r="17" spans="1:18" ht="16.149999999999999" customHeight="1" x14ac:dyDescent="0.25">
      <c r="A17" s="5" t="s">
        <v>48</v>
      </c>
      <c r="B17" s="6" t="s">
        <v>28</v>
      </c>
      <c r="C17" s="6" t="s">
        <v>25</v>
      </c>
      <c r="D17" s="6" t="s">
        <v>20</v>
      </c>
      <c r="E17" s="10">
        <v>758</v>
      </c>
      <c r="F17" s="11">
        <v>87</v>
      </c>
      <c r="G17" s="15">
        <v>158.75</v>
      </c>
      <c r="H17" s="13">
        <f t="shared" si="3"/>
        <v>106.12</v>
      </c>
      <c r="I17" s="13">
        <f t="shared" si="0"/>
        <v>2.1224000000000003</v>
      </c>
      <c r="J17" s="13">
        <f t="shared" si="1"/>
        <v>31.835999999999999</v>
      </c>
      <c r="K17" s="11">
        <v>60</v>
      </c>
      <c r="L17" s="13">
        <f t="shared" si="4"/>
        <v>1203.8283999999999</v>
      </c>
      <c r="M17" s="13">
        <v>0</v>
      </c>
      <c r="N17" s="13">
        <v>0</v>
      </c>
      <c r="O17" s="13">
        <v>0.05</v>
      </c>
      <c r="P17" s="13">
        <f t="shared" ref="P17:P30" si="6">+L17*O17</f>
        <v>60.191419999999994</v>
      </c>
      <c r="Q17" s="11">
        <v>400</v>
      </c>
      <c r="R17" s="13">
        <f t="shared" ref="R17:R30" si="7">+L17+P17+Q17</f>
        <v>1664.01982</v>
      </c>
    </row>
    <row r="18" spans="1:18" ht="16.149999999999999" customHeight="1" x14ac:dyDescent="0.25">
      <c r="A18" s="5" t="s">
        <v>48</v>
      </c>
      <c r="B18" s="6" t="s">
        <v>35</v>
      </c>
      <c r="C18" s="6" t="s">
        <v>19</v>
      </c>
      <c r="D18" s="6" t="s">
        <v>20</v>
      </c>
      <c r="E18" s="10">
        <v>758</v>
      </c>
      <c r="F18" s="11">
        <v>87</v>
      </c>
      <c r="G18" s="16">
        <v>329.1</v>
      </c>
      <c r="H18" s="13">
        <f t="shared" si="3"/>
        <v>106.12</v>
      </c>
      <c r="I18" s="13">
        <f t="shared" si="0"/>
        <v>2.1224000000000003</v>
      </c>
      <c r="J18" s="13">
        <f t="shared" si="1"/>
        <v>31.835999999999999</v>
      </c>
      <c r="K18" s="11">
        <v>60</v>
      </c>
      <c r="L18" s="13">
        <f t="shared" si="4"/>
        <v>1374.1783999999998</v>
      </c>
      <c r="M18" s="13">
        <v>0</v>
      </c>
      <c r="N18" s="13">
        <v>0</v>
      </c>
      <c r="O18" s="13">
        <v>0.05</v>
      </c>
      <c r="P18" s="13">
        <f t="shared" si="6"/>
        <v>68.708919999999992</v>
      </c>
      <c r="Q18" s="11">
        <v>400</v>
      </c>
      <c r="R18" s="13">
        <f t="shared" si="7"/>
        <v>1842.8873199999998</v>
      </c>
    </row>
    <row r="19" spans="1:18" ht="16.149999999999999" customHeight="1" x14ac:dyDescent="0.25">
      <c r="A19" s="6" t="s">
        <v>24</v>
      </c>
      <c r="B19" s="5" t="s">
        <v>27</v>
      </c>
      <c r="C19" s="6" t="s">
        <v>19</v>
      </c>
      <c r="D19" s="6" t="s">
        <v>36</v>
      </c>
      <c r="E19" s="10">
        <v>1034</v>
      </c>
      <c r="F19" s="11">
        <v>87</v>
      </c>
      <c r="G19" s="16">
        <v>106</v>
      </c>
      <c r="H19" s="13">
        <f t="shared" si="3"/>
        <v>144.76000000000002</v>
      </c>
      <c r="I19" s="13">
        <f t="shared" si="0"/>
        <v>2.8952000000000004</v>
      </c>
      <c r="J19" s="13">
        <f t="shared" si="1"/>
        <v>43.428000000000004</v>
      </c>
      <c r="K19" s="11">
        <v>60</v>
      </c>
      <c r="L19" s="13">
        <f t="shared" si="4"/>
        <v>1478.0832</v>
      </c>
      <c r="M19" s="13">
        <v>0</v>
      </c>
      <c r="N19" s="13">
        <v>0</v>
      </c>
      <c r="O19" s="13">
        <v>0.05</v>
      </c>
      <c r="P19" s="13">
        <f t="shared" si="6"/>
        <v>73.904160000000005</v>
      </c>
      <c r="Q19" s="11">
        <v>400</v>
      </c>
      <c r="R19" s="13">
        <f t="shared" si="7"/>
        <v>1951.9873600000001</v>
      </c>
    </row>
    <row r="20" spans="1:18" ht="16.149999999999999" customHeight="1" x14ac:dyDescent="0.25">
      <c r="A20" s="6" t="s">
        <v>24</v>
      </c>
      <c r="B20" s="5" t="s">
        <v>27</v>
      </c>
      <c r="C20" s="6" t="s">
        <v>19</v>
      </c>
      <c r="D20" s="6" t="s">
        <v>36</v>
      </c>
      <c r="E20" s="10">
        <v>1120</v>
      </c>
      <c r="F20" s="11">
        <v>87</v>
      </c>
      <c r="G20" s="16">
        <v>106</v>
      </c>
      <c r="H20" s="13">
        <f t="shared" si="3"/>
        <v>156.80000000000001</v>
      </c>
      <c r="I20" s="13">
        <f t="shared" si="0"/>
        <v>3.1360000000000001</v>
      </c>
      <c r="J20" s="13">
        <f t="shared" si="1"/>
        <v>47.04</v>
      </c>
      <c r="K20" s="11">
        <v>60</v>
      </c>
      <c r="L20" s="13">
        <f t="shared" si="4"/>
        <v>1579.9759999999999</v>
      </c>
      <c r="M20" s="13">
        <v>0</v>
      </c>
      <c r="N20" s="13">
        <v>0</v>
      </c>
      <c r="O20" s="13">
        <v>0.05</v>
      </c>
      <c r="P20" s="13">
        <f t="shared" si="6"/>
        <v>78.998800000000003</v>
      </c>
      <c r="Q20" s="11">
        <v>400</v>
      </c>
      <c r="R20" s="13">
        <f t="shared" si="7"/>
        <v>2058.9748</v>
      </c>
    </row>
    <row r="21" spans="1:18" ht="16.149999999999999" customHeight="1" x14ac:dyDescent="0.25">
      <c r="A21" s="5" t="s">
        <v>50</v>
      </c>
      <c r="B21" s="5" t="s">
        <v>38</v>
      </c>
      <c r="C21" s="6" t="s">
        <v>19</v>
      </c>
      <c r="D21" s="6" t="s">
        <v>39</v>
      </c>
      <c r="E21" s="10">
        <v>896</v>
      </c>
      <c r="F21" s="11">
        <v>87</v>
      </c>
      <c r="G21" s="16">
        <v>106</v>
      </c>
      <c r="H21" s="13">
        <f>E21*0.14</f>
        <v>125.44000000000001</v>
      </c>
      <c r="I21" s="13">
        <f t="shared" si="0"/>
        <v>2.5088000000000004</v>
      </c>
      <c r="J21" s="13">
        <f t="shared" si="1"/>
        <v>37.632000000000005</v>
      </c>
      <c r="K21" s="11">
        <v>60</v>
      </c>
      <c r="L21" s="13">
        <f t="shared" si="4"/>
        <v>1314.5808000000002</v>
      </c>
      <c r="M21" s="13">
        <v>0</v>
      </c>
      <c r="N21" s="13">
        <v>0</v>
      </c>
      <c r="O21" s="13">
        <v>0.05</v>
      </c>
      <c r="P21" s="13">
        <f t="shared" si="6"/>
        <v>65.729040000000012</v>
      </c>
      <c r="Q21" s="11">
        <v>400</v>
      </c>
      <c r="R21" s="13">
        <f t="shared" si="7"/>
        <v>1780.3098400000001</v>
      </c>
    </row>
    <row r="22" spans="1:18" ht="16.149999999999999" customHeight="1" x14ac:dyDescent="0.25">
      <c r="A22" s="5" t="s">
        <v>50</v>
      </c>
      <c r="B22" s="5" t="s">
        <v>40</v>
      </c>
      <c r="C22" s="6" t="s">
        <v>19</v>
      </c>
      <c r="D22" s="6" t="s">
        <v>39</v>
      </c>
      <c r="E22" s="10">
        <v>896</v>
      </c>
      <c r="F22" s="11">
        <v>87</v>
      </c>
      <c r="G22" s="16">
        <v>106</v>
      </c>
      <c r="H22" s="13">
        <f t="shared" si="3"/>
        <v>125.44000000000001</v>
      </c>
      <c r="I22" s="13">
        <f t="shared" si="0"/>
        <v>2.5088000000000004</v>
      </c>
      <c r="J22" s="13">
        <f t="shared" si="1"/>
        <v>37.632000000000005</v>
      </c>
      <c r="K22" s="11">
        <v>60</v>
      </c>
      <c r="L22" s="13">
        <f t="shared" si="4"/>
        <v>1314.5808000000002</v>
      </c>
      <c r="M22" s="13">
        <v>0</v>
      </c>
      <c r="N22" s="13">
        <v>0</v>
      </c>
      <c r="O22" s="13">
        <v>0.05</v>
      </c>
      <c r="P22" s="13">
        <f t="shared" si="6"/>
        <v>65.729040000000012</v>
      </c>
      <c r="Q22" s="11">
        <v>400</v>
      </c>
      <c r="R22" s="13">
        <f t="shared" si="7"/>
        <v>1780.3098400000001</v>
      </c>
    </row>
    <row r="23" spans="1:18" ht="16.149999999999999" customHeight="1" x14ac:dyDescent="0.25">
      <c r="A23" s="5" t="s">
        <v>50</v>
      </c>
      <c r="B23" s="5" t="s">
        <v>41</v>
      </c>
      <c r="C23" s="6" t="s">
        <v>19</v>
      </c>
      <c r="D23" s="6" t="s">
        <v>39</v>
      </c>
      <c r="E23" s="10">
        <v>896</v>
      </c>
      <c r="F23" s="11">
        <v>87</v>
      </c>
      <c r="G23" s="16">
        <v>106</v>
      </c>
      <c r="H23" s="13">
        <f t="shared" si="3"/>
        <v>125.44000000000001</v>
      </c>
      <c r="I23" s="13">
        <f t="shared" si="0"/>
        <v>2.5088000000000004</v>
      </c>
      <c r="J23" s="13">
        <f t="shared" si="1"/>
        <v>37.632000000000005</v>
      </c>
      <c r="K23" s="11">
        <v>60</v>
      </c>
      <c r="L23" s="13">
        <f t="shared" si="4"/>
        <v>1314.5808000000002</v>
      </c>
      <c r="M23" s="13">
        <v>0</v>
      </c>
      <c r="N23" s="13">
        <v>0</v>
      </c>
      <c r="O23" s="13">
        <v>0.05</v>
      </c>
      <c r="P23" s="13">
        <f t="shared" si="6"/>
        <v>65.729040000000012</v>
      </c>
      <c r="Q23" s="11">
        <v>400</v>
      </c>
      <c r="R23" s="13">
        <f t="shared" si="7"/>
        <v>1780.3098400000001</v>
      </c>
    </row>
    <row r="24" spans="1:18" ht="16.149999999999999" customHeight="1" x14ac:dyDescent="0.25">
      <c r="A24" s="5" t="s">
        <v>51</v>
      </c>
      <c r="B24" s="5" t="s">
        <v>42</v>
      </c>
      <c r="C24" s="6" t="s">
        <v>19</v>
      </c>
      <c r="D24" s="6" t="s">
        <v>21</v>
      </c>
      <c r="E24" s="10">
        <v>827</v>
      </c>
      <c r="F24" s="11">
        <v>87</v>
      </c>
      <c r="G24" s="16">
        <v>106</v>
      </c>
      <c r="H24" s="13">
        <f t="shared" si="3"/>
        <v>115.78000000000002</v>
      </c>
      <c r="I24" s="13">
        <f t="shared" si="0"/>
        <v>2.3156000000000003</v>
      </c>
      <c r="J24" s="13">
        <f t="shared" si="1"/>
        <v>34.734000000000002</v>
      </c>
      <c r="K24" s="11">
        <v>60</v>
      </c>
      <c r="L24" s="13">
        <f t="shared" si="4"/>
        <v>1232.8295999999998</v>
      </c>
      <c r="M24" s="13">
        <v>0</v>
      </c>
      <c r="N24" s="13">
        <v>0</v>
      </c>
      <c r="O24" s="13">
        <v>0.05</v>
      </c>
      <c r="P24" s="13">
        <f t="shared" si="6"/>
        <v>61.641479999999994</v>
      </c>
      <c r="Q24" s="11">
        <v>400</v>
      </c>
      <c r="R24" s="13">
        <f t="shared" si="7"/>
        <v>1694.4710799999998</v>
      </c>
    </row>
    <row r="25" spans="1:18" ht="16.149999999999999" customHeight="1" x14ac:dyDescent="0.25">
      <c r="A25" s="5" t="s">
        <v>49</v>
      </c>
      <c r="B25" s="5" t="s">
        <v>43</v>
      </c>
      <c r="C25" s="6" t="s">
        <v>19</v>
      </c>
      <c r="D25" s="6" t="s">
        <v>21</v>
      </c>
      <c r="E25" s="10">
        <v>827</v>
      </c>
      <c r="F25" s="11">
        <v>87</v>
      </c>
      <c r="G25" s="16">
        <v>106</v>
      </c>
      <c r="H25" s="13">
        <f t="shared" si="3"/>
        <v>115.78000000000002</v>
      </c>
      <c r="I25" s="13">
        <f t="shared" si="0"/>
        <v>2.3156000000000003</v>
      </c>
      <c r="J25" s="13">
        <f t="shared" si="1"/>
        <v>34.734000000000002</v>
      </c>
      <c r="K25" s="11">
        <v>60</v>
      </c>
      <c r="L25" s="13">
        <f t="shared" si="4"/>
        <v>1232.8295999999998</v>
      </c>
      <c r="M25" s="13">
        <v>0</v>
      </c>
      <c r="N25" s="13">
        <v>0</v>
      </c>
      <c r="O25" s="13">
        <v>0.05</v>
      </c>
      <c r="P25" s="13">
        <f t="shared" si="6"/>
        <v>61.641479999999994</v>
      </c>
      <c r="Q25" s="11">
        <v>400</v>
      </c>
      <c r="R25" s="13">
        <f t="shared" si="7"/>
        <v>1694.4710799999998</v>
      </c>
    </row>
    <row r="26" spans="1:18" ht="16.149999999999999" customHeight="1" x14ac:dyDescent="0.25">
      <c r="A26" s="5" t="s">
        <v>49</v>
      </c>
      <c r="B26" s="5" t="s">
        <v>44</v>
      </c>
      <c r="C26" s="6" t="s">
        <v>19</v>
      </c>
      <c r="D26" s="6" t="s">
        <v>20</v>
      </c>
      <c r="E26" s="10">
        <v>758</v>
      </c>
      <c r="F26" s="11">
        <v>87</v>
      </c>
      <c r="G26" s="16">
        <v>159</v>
      </c>
      <c r="H26" s="13">
        <f t="shared" si="3"/>
        <v>106.12</v>
      </c>
      <c r="I26" s="13">
        <f t="shared" si="0"/>
        <v>2.1224000000000003</v>
      </c>
      <c r="J26" s="13">
        <f t="shared" si="1"/>
        <v>31.835999999999999</v>
      </c>
      <c r="K26" s="11">
        <v>60</v>
      </c>
      <c r="L26" s="13">
        <f t="shared" si="4"/>
        <v>1204.0783999999999</v>
      </c>
      <c r="M26" s="13">
        <v>0</v>
      </c>
      <c r="N26" s="13">
        <v>0</v>
      </c>
      <c r="O26" s="13">
        <v>0.05</v>
      </c>
      <c r="P26" s="13">
        <f t="shared" si="6"/>
        <v>60.203919999999997</v>
      </c>
      <c r="Q26" s="11">
        <v>400</v>
      </c>
      <c r="R26" s="13">
        <f t="shared" si="7"/>
        <v>1664.2823199999998</v>
      </c>
    </row>
    <row r="27" spans="1:18" ht="16.149999999999999" customHeight="1" x14ac:dyDescent="0.25">
      <c r="A27" s="5" t="s">
        <v>49</v>
      </c>
      <c r="B27" s="5" t="s">
        <v>44</v>
      </c>
      <c r="C27" s="6" t="s">
        <v>19</v>
      </c>
      <c r="D27" s="6" t="s">
        <v>21</v>
      </c>
      <c r="E27" s="10">
        <v>827</v>
      </c>
      <c r="F27" s="11">
        <v>87</v>
      </c>
      <c r="G27" s="16">
        <v>106</v>
      </c>
      <c r="H27" s="13">
        <f t="shared" si="3"/>
        <v>115.78000000000002</v>
      </c>
      <c r="I27" s="13">
        <f t="shared" si="0"/>
        <v>2.3156000000000003</v>
      </c>
      <c r="J27" s="13">
        <f t="shared" si="1"/>
        <v>34.734000000000002</v>
      </c>
      <c r="K27" s="11">
        <v>60</v>
      </c>
      <c r="L27" s="13">
        <f t="shared" si="4"/>
        <v>1232.8295999999998</v>
      </c>
      <c r="M27" s="13">
        <v>0</v>
      </c>
      <c r="N27" s="13">
        <v>0</v>
      </c>
      <c r="O27" s="13">
        <v>0.05</v>
      </c>
      <c r="P27" s="13">
        <f t="shared" si="6"/>
        <v>61.641479999999994</v>
      </c>
      <c r="Q27" s="11">
        <v>400</v>
      </c>
      <c r="R27" s="13">
        <f t="shared" si="7"/>
        <v>1694.4710799999998</v>
      </c>
    </row>
    <row r="28" spans="1:18" ht="16.149999999999999" customHeight="1" x14ac:dyDescent="0.25">
      <c r="A28" s="5" t="s">
        <v>52</v>
      </c>
      <c r="B28" s="5" t="s">
        <v>45</v>
      </c>
      <c r="C28" s="6" t="s">
        <v>19</v>
      </c>
      <c r="D28" s="6" t="s">
        <v>21</v>
      </c>
      <c r="E28" s="10">
        <v>827</v>
      </c>
      <c r="F28" s="11">
        <v>87</v>
      </c>
      <c r="G28" s="16">
        <v>106</v>
      </c>
      <c r="H28" s="13">
        <f t="shared" si="3"/>
        <v>115.78000000000002</v>
      </c>
      <c r="I28" s="13">
        <f t="shared" si="0"/>
        <v>2.3156000000000003</v>
      </c>
      <c r="J28" s="13">
        <f t="shared" si="1"/>
        <v>34.734000000000002</v>
      </c>
      <c r="K28" s="11">
        <v>60</v>
      </c>
      <c r="L28" s="13">
        <f t="shared" si="4"/>
        <v>1232.8295999999998</v>
      </c>
      <c r="M28" s="13">
        <v>0</v>
      </c>
      <c r="N28" s="13">
        <v>0</v>
      </c>
      <c r="O28" s="13">
        <v>0.05</v>
      </c>
      <c r="P28" s="13">
        <f t="shared" si="6"/>
        <v>61.641479999999994</v>
      </c>
      <c r="Q28" s="11">
        <v>400</v>
      </c>
      <c r="R28" s="13">
        <f t="shared" si="7"/>
        <v>1694.4710799999998</v>
      </c>
    </row>
    <row r="29" spans="1:18" ht="16.149999999999999" customHeight="1" x14ac:dyDescent="0.25">
      <c r="A29" s="5" t="s">
        <v>48</v>
      </c>
      <c r="B29" s="5" t="s">
        <v>46</v>
      </c>
      <c r="C29" s="6" t="s">
        <v>19</v>
      </c>
      <c r="D29" s="6" t="s">
        <v>47</v>
      </c>
      <c r="E29" s="10">
        <v>965</v>
      </c>
      <c r="F29" s="11">
        <v>87</v>
      </c>
      <c r="G29" s="16">
        <v>106</v>
      </c>
      <c r="H29" s="13">
        <f t="shared" si="3"/>
        <v>135.10000000000002</v>
      </c>
      <c r="I29" s="13">
        <f t="shared" si="0"/>
        <v>2.7020000000000004</v>
      </c>
      <c r="J29" s="13">
        <f t="shared" si="1"/>
        <v>40.530000000000008</v>
      </c>
      <c r="K29" s="11">
        <v>60</v>
      </c>
      <c r="L29" s="13">
        <f t="shared" si="4"/>
        <v>1396.3319999999999</v>
      </c>
      <c r="M29" s="13">
        <v>0</v>
      </c>
      <c r="N29" s="13">
        <v>0</v>
      </c>
      <c r="O29" s="13">
        <v>0.05</v>
      </c>
      <c r="P29" s="13">
        <f t="shared" si="6"/>
        <v>69.816599999999994</v>
      </c>
      <c r="Q29" s="11">
        <v>400</v>
      </c>
      <c r="R29" s="13">
        <f t="shared" si="7"/>
        <v>1866.1486</v>
      </c>
    </row>
    <row r="30" spans="1:18" x14ac:dyDescent="0.25">
      <c r="A30" s="5" t="s">
        <v>53</v>
      </c>
      <c r="B30" s="5" t="s">
        <v>54</v>
      </c>
      <c r="C30" s="6" t="s">
        <v>55</v>
      </c>
      <c r="D30" s="6" t="s">
        <v>56</v>
      </c>
      <c r="E30" s="10">
        <v>2260</v>
      </c>
      <c r="F30" s="11">
        <v>0</v>
      </c>
      <c r="G30" s="16">
        <v>55</v>
      </c>
      <c r="H30" s="13">
        <f>E30*0</f>
        <v>0</v>
      </c>
      <c r="I30" s="13">
        <f t="shared" si="0"/>
        <v>0</v>
      </c>
      <c r="J30" s="13">
        <f t="shared" si="1"/>
        <v>0</v>
      </c>
      <c r="K30" s="11">
        <v>0</v>
      </c>
      <c r="L30" s="13">
        <f t="shared" si="4"/>
        <v>2315</v>
      </c>
      <c r="M30" s="13">
        <v>0</v>
      </c>
      <c r="N30" s="13">
        <v>0</v>
      </c>
      <c r="O30" s="13">
        <v>0.05</v>
      </c>
      <c r="P30" s="13">
        <f t="shared" si="6"/>
        <v>115.75</v>
      </c>
      <c r="Q30" s="11">
        <v>400</v>
      </c>
      <c r="R30" s="13">
        <f t="shared" si="7"/>
        <v>2830.75</v>
      </c>
    </row>
    <row r="31" spans="1:18" x14ac:dyDescent="0.25">
      <c r="C31" s="7"/>
      <c r="D31" s="7"/>
      <c r="E31" s="17"/>
      <c r="G31" s="18"/>
      <c r="H31" s="19"/>
      <c r="I31" s="19"/>
      <c r="J31" s="19"/>
      <c r="L31" s="19"/>
      <c r="M31" s="19"/>
      <c r="N31" s="19"/>
      <c r="O31" s="19"/>
      <c r="P31" s="19"/>
      <c r="R31" s="19"/>
    </row>
    <row r="32" spans="1:18" x14ac:dyDescent="0.25">
      <c r="B32" s="1" t="s">
        <v>29</v>
      </c>
    </row>
  </sheetData>
  <pageMargins left="0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2022-23</vt:lpstr>
      <vt:lpstr>2023-24</vt:lpstr>
      <vt:lpstr>2024-25</vt:lpstr>
      <vt:lpstr>'2023-24'!Print_Area</vt:lpstr>
      <vt:lpstr>'2024-25'!Print_Area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 TALMALE</dc:creator>
  <cp:lastModifiedBy>Coal Office1</cp:lastModifiedBy>
  <dcterms:created xsi:type="dcterms:W3CDTF">2015-06-05T18:17:20Z</dcterms:created>
  <dcterms:modified xsi:type="dcterms:W3CDTF">2024-12-04T12:28:37Z</dcterms:modified>
</cp:coreProperties>
</file>